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bcofinanciero-my.sharepoint.com/personal/miguel_munayco_pichincha_pe/Documents/Solicitudes de Información/"/>
    </mc:Choice>
  </mc:AlternateContent>
  <xr:revisionPtr revIDLastSave="25" documentId="8_{51BC55BC-F4FC-411F-AB85-AAE9BFD67094}" xr6:coauthVersionLast="47" xr6:coauthVersionMax="47" xr10:uidLastSave="{6AB979D5-3A47-4F0A-B92D-1133CD3E80B5}"/>
  <bookViews>
    <workbookView showSheetTabs="0" xWindow="-120" yWindow="-120" windowWidth="29040" windowHeight="15840" xr2:uid="{00000000-000D-0000-FFFF-FFFF00000000}"/>
  </bookViews>
  <sheets>
    <sheet name="PLANTILLA TRX - NACIONAL" sheetId="2" r:id="rId1"/>
    <sheet name="NOTA" sheetId="3" r:id="rId2"/>
    <sheet name="BANCOS" sheetId="4" r:id="rId3"/>
  </sheets>
  <externalReferences>
    <externalReference r:id="rId4"/>
  </externalReferences>
  <definedNames>
    <definedName name="PlanillaMasivaAux">'[1]Planilla de Documentos'!$BA$16</definedName>
    <definedName name="Producto_Codigo">'[1]Planilla de Documentos'!$AN$14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 l="1"/>
  <c r="K23" i="2" s="1"/>
  <c r="L23" i="2" s="1"/>
  <c r="I24" i="2"/>
  <c r="K24" i="2" s="1"/>
  <c r="L24" i="2" s="1"/>
  <c r="I25" i="2"/>
  <c r="K25" i="2" s="1"/>
  <c r="L25" i="2" s="1"/>
  <c r="I26" i="2"/>
  <c r="K26" i="2" s="1"/>
  <c r="L26" i="2" s="1"/>
  <c r="I27" i="2"/>
  <c r="K27" i="2" s="1"/>
  <c r="L27" i="2" s="1"/>
  <c r="I28" i="2"/>
  <c r="K28" i="2" s="1"/>
  <c r="L28" i="2" s="1"/>
  <c r="I29" i="2"/>
  <c r="K29" i="2" s="1"/>
  <c r="L29" i="2" s="1"/>
  <c r="I30" i="2"/>
  <c r="K30" i="2" s="1"/>
  <c r="L30" i="2" s="1"/>
  <c r="I31" i="2"/>
  <c r="K31" i="2" s="1"/>
  <c r="L31" i="2" s="1"/>
  <c r="I32" i="2"/>
  <c r="K32" i="2" s="1"/>
  <c r="L32" i="2" s="1"/>
  <c r="I33" i="2"/>
  <c r="K33" i="2" s="1"/>
  <c r="L33" i="2" s="1"/>
  <c r="I34" i="2"/>
  <c r="K34" i="2" s="1"/>
  <c r="L34" i="2" s="1"/>
  <c r="I35" i="2"/>
  <c r="K35" i="2" s="1"/>
  <c r="L35" i="2" s="1"/>
  <c r="I36" i="2"/>
  <c r="K36" i="2" s="1"/>
  <c r="L36" i="2" s="1"/>
  <c r="B36" i="2"/>
  <c r="B35" i="2"/>
  <c r="B34" i="2"/>
  <c r="B33" i="2"/>
  <c r="B32" i="2"/>
  <c r="B31" i="2"/>
  <c r="B30" i="2"/>
  <c r="B29" i="2"/>
  <c r="B28" i="2"/>
  <c r="B27" i="2"/>
  <c r="B26" i="2"/>
  <c r="B25" i="2"/>
  <c r="D26" i="2"/>
  <c r="D27" i="2"/>
  <c r="D28" i="2"/>
  <c r="D29" i="2"/>
  <c r="D30" i="2"/>
  <c r="D31" i="2"/>
  <c r="D32" i="2"/>
  <c r="D33" i="2"/>
  <c r="D34" i="2"/>
  <c r="D35" i="2"/>
  <c r="D36" i="2"/>
  <c r="D25" i="2"/>
  <c r="I22" i="2"/>
  <c r="D3" i="4"/>
  <c r="D22" i="2"/>
  <c r="D24" i="2"/>
  <c r="D23" i="2"/>
  <c r="B22" i="2"/>
  <c r="B23" i="2" s="1"/>
  <c r="B24" i="2" s="1"/>
  <c r="B12" i="2"/>
  <c r="F12" i="2"/>
  <c r="E12" i="2"/>
  <c r="D17" i="2"/>
  <c r="B17" i="2"/>
  <c r="L39" i="2" l="1"/>
  <c r="L40" i="2"/>
  <c r="K22" i="2"/>
  <c r="L22" i="2" s="1"/>
  <c r="L38" i="2" s="1"/>
  <c r="L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Miguel Munayco</author>
  </authors>
  <commentList>
    <comment ref="E11" authorId="0" shapeId="0" xr:uid="{943B0CF5-B5E6-4D73-987D-D49A6E564032}">
      <text>
        <r>
          <rPr>
            <b/>
            <sz val="9"/>
            <color indexed="81"/>
            <rFont val="Tahoma"/>
            <family val="2"/>
          </rPr>
          <t>INGRESAR 11 DIGITOS DE NUMERO DE RUC</t>
        </r>
      </text>
    </comment>
    <comment ref="B16" authorId="0" shapeId="0" xr:uid="{0C034401-0B60-482B-B984-BB2EEC089C15}">
      <text>
        <r>
          <rPr>
            <b/>
            <sz val="9"/>
            <color indexed="81"/>
            <rFont val="Tahoma"/>
            <family val="2"/>
          </rPr>
          <t>INGRESAR 
MIN. 9 DIGITOS 
MAX. 12 DIGITOS</t>
        </r>
      </text>
    </comment>
    <comment ref="I21" authorId="1" shapeId="0" xr:uid="{9C46E9AA-4BED-4653-AAB1-F53FF5FF1F6F}">
      <text>
        <r>
          <rPr>
            <b/>
            <sz val="9"/>
            <color indexed="81"/>
            <rFont val="Tahoma"/>
            <family val="2"/>
          </rPr>
          <t>MISMA MONEDA CUENTA CARGO</t>
        </r>
      </text>
    </comment>
  </commentList>
</comments>
</file>

<file path=xl/sharedStrings.xml><?xml version="1.0" encoding="utf-8"?>
<sst xmlns="http://schemas.openxmlformats.org/spreadsheetml/2006/main" count="124" uniqueCount="123">
  <si>
    <t>Fecha</t>
  </si>
  <si>
    <t>1. DATOS DEL ORDENANTE</t>
  </si>
  <si>
    <t>Razón Social</t>
  </si>
  <si>
    <t>N° RUC</t>
  </si>
  <si>
    <t>E-mail</t>
  </si>
  <si>
    <t>Item</t>
  </si>
  <si>
    <t>Monto</t>
  </si>
  <si>
    <t>Moneda</t>
  </si>
  <si>
    <t>CCI beneficiario</t>
  </si>
  <si>
    <t>Nro. Cuenta</t>
  </si>
  <si>
    <t>2. DATOS DE LA CUENTA DE CARGO</t>
  </si>
  <si>
    <t>3. DATOS DE LA OPERACIÓN</t>
  </si>
  <si>
    <t>Beneficiario</t>
  </si>
  <si>
    <t>Tipo de transferencia</t>
  </si>
  <si>
    <t>NOTA:</t>
  </si>
  <si>
    <t>En caso de BCR, recuerda que el monto mínimo de operación es de S/5,000.00 o US$ 2,000.00</t>
  </si>
  <si>
    <t>Sub total</t>
  </si>
  <si>
    <t>Total a cargar</t>
  </si>
  <si>
    <t>Sub - total</t>
  </si>
  <si>
    <t>Comisión por operación</t>
  </si>
  <si>
    <t>Tipo de documento</t>
  </si>
  <si>
    <t>Nro. de documento</t>
  </si>
  <si>
    <t>Comisión por carta de instrucción*</t>
  </si>
  <si>
    <t>Banco destino</t>
  </si>
  <si>
    <t>CÓDIGO</t>
  </si>
  <si>
    <t>NOMBRE CORTO</t>
  </si>
  <si>
    <t>BANCO CENTRAL RESERVA DEL PERÚ</t>
  </si>
  <si>
    <t>INTERBANK</t>
  </si>
  <si>
    <t>CITIBANK</t>
  </si>
  <si>
    <t>SCOTIABANK</t>
  </si>
  <si>
    <t>BBVA PERU</t>
  </si>
  <si>
    <t>COMERCIO</t>
  </si>
  <si>
    <t>PICHINCHA</t>
  </si>
  <si>
    <t>BIF</t>
  </si>
  <si>
    <t>CREDISCOTIA</t>
  </si>
  <si>
    <t>MI BANCO</t>
  </si>
  <si>
    <t>AGROBANCO</t>
  </si>
  <si>
    <t>MI VIVIENDA</t>
  </si>
  <si>
    <t>GNB</t>
  </si>
  <si>
    <t>FALABELLA</t>
  </si>
  <si>
    <t>RIPLEY</t>
  </si>
  <si>
    <t>SANTANDER</t>
  </si>
  <si>
    <t>AZTECA</t>
  </si>
  <si>
    <t>CRAC CAT SA.</t>
  </si>
  <si>
    <t>ICBC</t>
  </si>
  <si>
    <t>JPMORGAN</t>
  </si>
  <si>
    <t>COFIDE</t>
  </si>
  <si>
    <t>FIN.CREDINKA</t>
  </si>
  <si>
    <t>COMPARTAMOS FIN.</t>
  </si>
  <si>
    <t>FIN.QAPAQ</t>
  </si>
  <si>
    <t>FIN. OH S.A.</t>
  </si>
  <si>
    <t>AMERICA FIN.</t>
  </si>
  <si>
    <t>FIN. EFECTIVA.</t>
  </si>
  <si>
    <t>FIN. MITSUI</t>
  </si>
  <si>
    <t>FIN PROEMPRESA</t>
  </si>
  <si>
    <t>FIN. CONFIANZA</t>
  </si>
  <si>
    <t>CAVALI</t>
  </si>
  <si>
    <t>CAJA METROPOLITANA DE LIMA</t>
  </si>
  <si>
    <t>CMAC PIURA S.A.C.</t>
  </si>
  <si>
    <t>CAJA MUNICIPAL DE TRUJILLO S.A.</t>
  </si>
  <si>
    <t>CAJA MUNICIPAL AREQUIPA</t>
  </si>
  <si>
    <t>CMAC SULLANA S.A.</t>
  </si>
  <si>
    <t>CMAC CUZCO S.A.</t>
  </si>
  <si>
    <t>CMAC SANTA S.A.</t>
  </si>
  <si>
    <t>CMAC HUANCAYO S.A.</t>
  </si>
  <si>
    <t>CMAC ICA S.A.</t>
  </si>
  <si>
    <t>CMAC PAITA S.A.</t>
  </si>
  <si>
    <t>CMAC MAYNAS S.A.</t>
  </si>
  <si>
    <t>CMAC TACNA S.A.</t>
  </si>
  <si>
    <t>CREDIRAIZ SA</t>
  </si>
  <si>
    <t>CAJA SIPAN</t>
  </si>
  <si>
    <t>CAJA LOS ANDES</t>
  </si>
  <si>
    <t>CAJA RURAL PRYMERA</t>
  </si>
  <si>
    <t>INCASUR</t>
  </si>
  <si>
    <t>CAJA CENTRO</t>
  </si>
  <si>
    <t>011</t>
  </si>
  <si>
    <t>018</t>
  </si>
  <si>
    <t>023</t>
  </si>
  <si>
    <t>035</t>
  </si>
  <si>
    <t>038</t>
  </si>
  <si>
    <t>043</t>
  </si>
  <si>
    <t>049</t>
  </si>
  <si>
    <t>051</t>
  </si>
  <si>
    <t>052</t>
  </si>
  <si>
    <t>053</t>
  </si>
  <si>
    <t>054</t>
  </si>
  <si>
    <t>055</t>
  </si>
  <si>
    <t>056</t>
  </si>
  <si>
    <t>058</t>
  </si>
  <si>
    <t>059</t>
  </si>
  <si>
    <t>060</t>
  </si>
  <si>
    <t>061</t>
  </si>
  <si>
    <t>071</t>
  </si>
  <si>
    <t>073</t>
  </si>
  <si>
    <t>091</t>
  </si>
  <si>
    <t>093</t>
  </si>
  <si>
    <t>094</t>
  </si>
  <si>
    <t>095</t>
  </si>
  <si>
    <t>096</t>
  </si>
  <si>
    <t>097</t>
  </si>
  <si>
    <t>098</t>
  </si>
  <si>
    <t>099</t>
  </si>
  <si>
    <t>001</t>
  </si>
  <si>
    <t>002</t>
  </si>
  <si>
    <t>003</t>
  </si>
  <si>
    <t>007</t>
  </si>
  <si>
    <t>009</t>
  </si>
  <si>
    <t>BANCO DE CREDITO DEL PERU</t>
  </si>
  <si>
    <t>BANCO DE LA NACION</t>
  </si>
  <si>
    <t>MONEDA</t>
  </si>
  <si>
    <t>SOLES</t>
  </si>
  <si>
    <t>DOLARES</t>
  </si>
  <si>
    <t>DOCUMENTOS</t>
  </si>
  <si>
    <t>DNI</t>
  </si>
  <si>
    <t>RUC</t>
  </si>
  <si>
    <t>CE</t>
  </si>
  <si>
    <t>PS</t>
  </si>
  <si>
    <t>TIPO DE TRANSFERENCIA</t>
  </si>
  <si>
    <t>BCRP</t>
  </si>
  <si>
    <t>Comisión</t>
  </si>
  <si>
    <t>Moneda destino</t>
  </si>
  <si>
    <t>MONEDA CTA</t>
  </si>
  <si>
    <t>CARTA PLANILLA DE TRANSFERENCIAS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</si>
</sst>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scheme val="minor"/>
    </font>
    <font>
      <sz val="11"/>
      <name val="Calibri"/>
      <family val="2"/>
    </font>
    <font>
      <sz val="10"/>
      <name val="Arial"/>
      <family val="2"/>
    </font>
    <font>
      <sz val="10"/>
      <color rgb="FF002060"/>
      <name val="Biome Light"/>
      <family val="2"/>
    </font>
    <font>
      <sz val="10"/>
      <color rgb="FF002060"/>
      <name val="Arial Narrow"/>
      <family val="2"/>
    </font>
    <font>
      <b/>
      <sz val="10"/>
      <color rgb="FF002060"/>
      <name val="Biome"/>
      <family val="2"/>
    </font>
    <font>
      <b/>
      <sz val="10"/>
      <color rgb="FF002060"/>
      <name val="Biome Light"/>
      <family val="2"/>
    </font>
    <font>
      <i/>
      <sz val="8"/>
      <color rgb="FF002060"/>
      <name val="Biome Light"/>
      <family val="2"/>
    </font>
    <font>
      <b/>
      <sz val="9"/>
      <color indexed="81"/>
      <name val="Tahoma"/>
      <family val="2"/>
    </font>
    <font>
      <b/>
      <sz val="10"/>
      <color rgb="FF0F265C"/>
      <name val="Arial"/>
      <family val="2"/>
    </font>
    <font>
      <sz val="10"/>
      <color rgb="FF002060"/>
      <name val="Arial"/>
      <family val="2"/>
    </font>
    <font>
      <b/>
      <sz val="10"/>
      <color rgb="FFFF0000"/>
      <name val="Arial"/>
      <family val="2"/>
    </font>
    <font>
      <sz val="11"/>
      <name val="Arial"/>
      <family val="2"/>
    </font>
    <font>
      <b/>
      <sz val="11"/>
      <color theme="3" tint="-0.499984740745262"/>
      <name val="Arial"/>
      <family val="2"/>
    </font>
    <font>
      <sz val="11"/>
      <color theme="3" tint="-0.499984740745262"/>
      <name val="Arial"/>
      <family val="2"/>
    </font>
    <font>
      <sz val="10"/>
      <color theme="3" tint="-0.499984740745262"/>
      <name val="Arial"/>
      <family val="2"/>
    </font>
    <font>
      <b/>
      <sz val="14"/>
      <color theme="3" tint="-0.499984740745262"/>
      <name val="Arial"/>
      <family val="2"/>
    </font>
    <font>
      <b/>
      <sz val="10"/>
      <color theme="3" tint="-0.499984740745262"/>
      <name val="Arial"/>
      <family val="2"/>
    </font>
  </fonts>
  <fills count="6">
    <fill>
      <patternFill patternType="none"/>
    </fill>
    <fill>
      <patternFill patternType="gray125"/>
    </fill>
    <fill>
      <patternFill patternType="solid">
        <fgColor theme="0"/>
        <bgColor indexed="64"/>
      </patternFill>
    </fill>
    <fill>
      <patternFill patternType="solid">
        <fgColor rgb="FFE1E1ED"/>
        <bgColor indexed="64"/>
      </patternFill>
    </fill>
    <fill>
      <patternFill patternType="solid">
        <fgColor rgb="FFC6C7DE"/>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34998626667073579"/>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62">
    <xf numFmtId="0" fontId="1" fillId="0" borderId="0" xfId="0" applyFont="1"/>
    <xf numFmtId="0" fontId="3" fillId="2" borderId="0" xfId="0" applyFont="1" applyFill="1" applyAlignment="1" applyProtection="1">
      <alignment vertical="center" wrapText="1"/>
      <protection locked="0"/>
    </xf>
    <xf numFmtId="0" fontId="7" fillId="2" borderId="0" xfId="0" applyFont="1" applyFill="1" applyAlignment="1" applyProtection="1">
      <alignment vertical="center" wrapText="1"/>
      <protection locked="0"/>
    </xf>
    <xf numFmtId="0" fontId="2" fillId="0" borderId="0" xfId="0" applyFont="1" applyAlignment="1">
      <alignment vertical="center"/>
    </xf>
    <xf numFmtId="0" fontId="5" fillId="0" borderId="0" xfId="0" applyFont="1" applyAlignment="1" applyProtection="1">
      <alignment vertical="center"/>
      <protection hidden="1"/>
    </xf>
    <xf numFmtId="0" fontId="1" fillId="0" borderId="0" xfId="0" applyFont="1" applyAlignment="1">
      <alignment vertical="center"/>
    </xf>
    <xf numFmtId="0" fontId="2" fillId="2" borderId="0" xfId="0" applyFont="1" applyFill="1" applyAlignment="1">
      <alignment vertical="center"/>
    </xf>
    <xf numFmtId="0" fontId="3" fillId="2" borderId="0" xfId="0" applyFont="1" applyFill="1" applyAlignment="1" applyProtection="1">
      <alignment horizontal="right" vertical="center" wrapText="1"/>
      <protection locked="0"/>
    </xf>
    <xf numFmtId="0" fontId="6" fillId="2" borderId="0" xfId="0" applyFont="1" applyFill="1" applyAlignment="1" applyProtection="1">
      <alignment horizontal="right" vertical="center" wrapText="1"/>
      <protection locked="0"/>
    </xf>
    <xf numFmtId="0" fontId="2" fillId="0" borderId="0" xfId="0" applyFont="1" applyAlignment="1" applyProtection="1">
      <alignment vertical="center"/>
      <protection hidden="1"/>
    </xf>
    <xf numFmtId="0" fontId="1" fillId="0" borderId="0" xfId="0" applyFont="1" applyProtection="1">
      <protection hidden="1"/>
    </xf>
    <xf numFmtId="0" fontId="1" fillId="0" borderId="0" xfId="0" applyFont="1" applyAlignment="1" applyProtection="1">
      <alignment vertical="center"/>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center" vertical="center" wrapText="1"/>
      <protection hidden="1"/>
    </xf>
    <xf numFmtId="49" fontId="3" fillId="2" borderId="0" xfId="1" applyNumberFormat="1" applyFont="1" applyFill="1" applyBorder="1" applyAlignment="1" applyProtection="1">
      <alignment horizontal="center" vertical="center" wrapText="1"/>
      <protection hidden="1"/>
    </xf>
    <xf numFmtId="0" fontId="4" fillId="0" borderId="0" xfId="1" applyAlignment="1" applyProtection="1">
      <alignment vertical="center"/>
      <protection hidden="1"/>
    </xf>
    <xf numFmtId="0" fontId="9" fillId="4" borderId="3"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protection hidden="1"/>
    </xf>
    <xf numFmtId="0" fontId="11" fillId="0" borderId="8" xfId="0" applyFont="1" applyBorder="1" applyAlignment="1" applyProtection="1">
      <alignment vertical="center"/>
      <protection hidden="1"/>
    </xf>
    <xf numFmtId="0" fontId="12" fillId="0" borderId="0" xfId="0" applyFont="1"/>
    <xf numFmtId="49" fontId="12" fillId="0" borderId="0" xfId="0" applyNumberFormat="1" applyFont="1"/>
    <xf numFmtId="49" fontId="13" fillId="4" borderId="3" xfId="0" applyNumberFormat="1" applyFont="1" applyFill="1" applyBorder="1"/>
    <xf numFmtId="0" fontId="13" fillId="4" borderId="3" xfId="0" applyFont="1" applyFill="1" applyBorder="1"/>
    <xf numFmtId="49" fontId="14" fillId="0" borderId="3" xfId="0" applyNumberFormat="1" applyFont="1" applyBorder="1"/>
    <xf numFmtId="0" fontId="14" fillId="0" borderId="3" xfId="0" applyFont="1" applyBorder="1"/>
    <xf numFmtId="0" fontId="17" fillId="0" borderId="0" xfId="0" applyFont="1" applyAlignment="1" applyProtection="1">
      <alignment vertical="center"/>
      <protection hidden="1"/>
    </xf>
    <xf numFmtId="0" fontId="17" fillId="4" borderId="3" xfId="0" applyFont="1" applyFill="1" applyBorder="1" applyAlignment="1" applyProtection="1">
      <alignment horizontal="center" vertical="center"/>
      <protection hidden="1"/>
    </xf>
    <xf numFmtId="0" fontId="15" fillId="2" borderId="3" xfId="0" applyFont="1" applyFill="1" applyBorder="1" applyAlignment="1" applyProtection="1">
      <alignment horizontal="center" vertical="center" wrapText="1"/>
      <protection hidden="1"/>
    </xf>
    <xf numFmtId="49" fontId="15" fillId="3" borderId="3" xfId="0" applyNumberFormat="1" applyFont="1" applyFill="1" applyBorder="1" applyAlignment="1" applyProtection="1">
      <alignment horizontal="center" vertical="center" wrapText="1"/>
      <protection locked="0"/>
    </xf>
    <xf numFmtId="0" fontId="15" fillId="3" borderId="3" xfId="0" applyFont="1" applyFill="1" applyBorder="1" applyAlignment="1" applyProtection="1">
      <alignment vertical="center" wrapText="1"/>
      <protection locked="0"/>
    </xf>
    <xf numFmtId="0" fontId="15" fillId="3" borderId="3" xfId="0" applyFont="1" applyFill="1" applyBorder="1" applyAlignment="1" applyProtection="1">
      <alignment horizontal="center" vertical="center" wrapText="1"/>
      <protection locked="0"/>
    </xf>
    <xf numFmtId="4" fontId="15" fillId="3" borderId="3" xfId="0" applyNumberFormat="1" applyFont="1" applyFill="1" applyBorder="1" applyAlignment="1" applyProtection="1">
      <alignment horizontal="center" vertical="center" wrapText="1"/>
      <protection locked="0"/>
    </xf>
    <xf numFmtId="4" fontId="15" fillId="2" borderId="3"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right" vertical="center" wrapText="1"/>
      <protection locked="0" hidden="1"/>
    </xf>
    <xf numFmtId="4" fontId="15" fillId="2" borderId="4" xfId="0" applyNumberFormat="1" applyFont="1" applyFill="1" applyBorder="1" applyAlignment="1" applyProtection="1">
      <alignment horizontal="right" vertical="center" wrapText="1"/>
      <protection hidden="1"/>
    </xf>
    <xf numFmtId="0" fontId="17" fillId="2" borderId="0" xfId="0" applyFont="1" applyFill="1" applyAlignment="1" applyProtection="1">
      <alignment horizontal="right" vertical="center" wrapText="1"/>
      <protection locked="0" hidden="1"/>
    </xf>
    <xf numFmtId="4" fontId="17" fillId="2" borderId="4" xfId="0" applyNumberFormat="1" applyFont="1" applyFill="1" applyBorder="1" applyAlignment="1" applyProtection="1">
      <alignment horizontal="right" vertical="center" wrapText="1"/>
      <protection hidden="1"/>
    </xf>
    <xf numFmtId="0" fontId="17" fillId="0" borderId="2" xfId="0" applyFont="1" applyBorder="1" applyAlignment="1" applyProtection="1">
      <alignment vertical="center"/>
      <protection hidden="1"/>
    </xf>
    <xf numFmtId="14" fontId="15" fillId="3" borderId="1" xfId="1" applyNumberFormat="1" applyFont="1" applyFill="1" applyBorder="1" applyAlignment="1" applyProtection="1">
      <alignment vertical="center" wrapText="1"/>
      <protection locked="0"/>
    </xf>
    <xf numFmtId="0" fontId="15" fillId="5" borderId="0" xfId="0" applyFont="1" applyFill="1"/>
    <xf numFmtId="0" fontId="1" fillId="5" borderId="0" xfId="0" applyFont="1" applyFill="1"/>
    <xf numFmtId="0" fontId="17" fillId="5" borderId="0" xfId="0" applyFont="1" applyFill="1"/>
    <xf numFmtId="0" fontId="14" fillId="5" borderId="0" xfId="0" applyFont="1" applyFill="1"/>
    <xf numFmtId="0" fontId="14" fillId="0" borderId="0" xfId="0" applyFont="1"/>
    <xf numFmtId="0" fontId="1" fillId="2" borderId="3" xfId="0" applyFont="1" applyFill="1" applyBorder="1" applyAlignment="1" applyProtection="1">
      <alignment horizontal="center" vertical="center"/>
      <protection hidden="1"/>
    </xf>
    <xf numFmtId="0" fontId="3" fillId="0" borderId="0" xfId="0" applyFont="1" applyAlignment="1" applyProtection="1">
      <alignment horizontal="left" wrapText="1"/>
      <protection hidden="1"/>
    </xf>
    <xf numFmtId="0" fontId="6" fillId="2" borderId="0" xfId="0" applyFont="1" applyFill="1" applyAlignment="1" applyProtection="1">
      <alignment vertical="center" wrapText="1"/>
      <protection locked="0"/>
    </xf>
    <xf numFmtId="0" fontId="3" fillId="0" borderId="0" xfId="0" applyFont="1" applyAlignment="1" applyProtection="1">
      <alignment vertical="top" wrapText="1"/>
      <protection hidden="1"/>
    </xf>
    <xf numFmtId="0" fontId="16" fillId="0" borderId="0" xfId="0" applyFont="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7" xfId="0" applyFont="1" applyFill="1" applyBorder="1" applyAlignment="1" applyProtection="1">
      <alignment horizontal="center" vertical="center"/>
      <protection hidden="1"/>
    </xf>
    <xf numFmtId="49" fontId="10" fillId="3" borderId="7" xfId="1" applyNumberFormat="1"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9" fillId="4" borderId="7" xfId="0" applyFont="1" applyFill="1" applyBorder="1" applyAlignment="1" applyProtection="1">
      <alignment horizontal="center" vertical="center"/>
      <protection hidden="1"/>
    </xf>
    <xf numFmtId="49" fontId="4" fillId="3" borderId="6" xfId="1" applyNumberForma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F265C"/>
      <rgbColor rgb="00FFDD00"/>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6C7DE"/>
      <color rgb="FFE1E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xdr:colOff>
      <xdr:row>6</xdr:row>
      <xdr:rowOff>57150</xdr:rowOff>
    </xdr:from>
    <xdr:to>
      <xdr:col>9</xdr:col>
      <xdr:colOff>1027257</xdr:colOff>
      <xdr:row>6</xdr:row>
      <xdr:rowOff>176389</xdr:rowOff>
    </xdr:to>
    <xdr:pic>
      <xdr:nvPicPr>
        <xdr:cNvPr id="6" name="Picture 344866255">
          <a:extLst>
            <a:ext uri="{FF2B5EF4-FFF2-40B4-BE49-F238E27FC236}">
              <a16:creationId xmlns:a16="http://schemas.microsoft.com/office/drawing/2014/main" id="{800A5C57-1092-8FA9-8E29-54FE6069C4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8762" y="1057275"/>
          <a:ext cx="14198745" cy="119239"/>
        </a:xfrm>
        <a:prstGeom prst="rect">
          <a:avLst/>
        </a:prstGeom>
      </xdr:spPr>
    </xdr:pic>
    <xdr:clientData/>
  </xdr:twoCellAnchor>
  <xdr:twoCellAnchor editAs="oneCell">
    <xdr:from>
      <xdr:col>0</xdr:col>
      <xdr:colOff>180974</xdr:colOff>
      <xdr:row>17</xdr:row>
      <xdr:rowOff>92427</xdr:rowOff>
    </xdr:from>
    <xdr:to>
      <xdr:col>9</xdr:col>
      <xdr:colOff>916131</xdr:colOff>
      <xdr:row>18</xdr:row>
      <xdr:rowOff>47037</xdr:rowOff>
    </xdr:to>
    <xdr:pic>
      <xdr:nvPicPr>
        <xdr:cNvPr id="7" name="Picture 344866255">
          <a:extLst>
            <a:ext uri="{FF2B5EF4-FFF2-40B4-BE49-F238E27FC236}">
              <a16:creationId xmlns:a16="http://schemas.microsoft.com/office/drawing/2014/main" id="{25996DAF-189A-4F7E-B986-D4FA7077F9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4" y="3140427"/>
          <a:ext cx="14151800" cy="117896"/>
        </a:xfrm>
        <a:prstGeom prst="rect">
          <a:avLst/>
        </a:prstGeom>
      </xdr:spPr>
    </xdr:pic>
    <xdr:clientData/>
  </xdr:twoCellAnchor>
  <xdr:twoCellAnchor editAs="oneCell">
    <xdr:from>
      <xdr:col>0</xdr:col>
      <xdr:colOff>171450</xdr:colOff>
      <xdr:row>12</xdr:row>
      <xdr:rowOff>127411</xdr:rowOff>
    </xdr:from>
    <xdr:to>
      <xdr:col>9</xdr:col>
      <xdr:colOff>916132</xdr:colOff>
      <xdr:row>13</xdr:row>
      <xdr:rowOff>35277</xdr:rowOff>
    </xdr:to>
    <xdr:pic>
      <xdr:nvPicPr>
        <xdr:cNvPr id="10" name="Picture 344866255">
          <a:extLst>
            <a:ext uri="{FF2B5EF4-FFF2-40B4-BE49-F238E27FC236}">
              <a16:creationId xmlns:a16="http://schemas.microsoft.com/office/drawing/2014/main" id="{A6D898D1-C01D-4096-98C0-64EDDFD3F3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126485"/>
          <a:ext cx="16090515" cy="96014"/>
        </a:xfrm>
        <a:prstGeom prst="rect">
          <a:avLst/>
        </a:prstGeom>
      </xdr:spPr>
    </xdr:pic>
    <xdr:clientData/>
  </xdr:twoCellAnchor>
  <xdr:twoCellAnchor editAs="oneCell">
    <xdr:from>
      <xdr:col>0</xdr:col>
      <xdr:colOff>15119</xdr:colOff>
      <xdr:row>0</xdr:row>
      <xdr:rowOff>849</xdr:rowOff>
    </xdr:from>
    <xdr:to>
      <xdr:col>12</xdr:col>
      <xdr:colOff>116719</xdr:colOff>
      <xdr:row>2</xdr:row>
      <xdr:rowOff>171236</xdr:rowOff>
    </xdr:to>
    <xdr:pic>
      <xdr:nvPicPr>
        <xdr:cNvPr id="13" name="Imagen 12">
          <a:extLst>
            <a:ext uri="{FF2B5EF4-FFF2-40B4-BE49-F238E27FC236}">
              <a16:creationId xmlns:a16="http://schemas.microsoft.com/office/drawing/2014/main" id="{C3788CAE-0B6F-F62B-5F16-0F37CAB633C2}"/>
            </a:ext>
          </a:extLst>
        </xdr:cNvPr>
        <xdr:cNvPicPr>
          <a:picLocks noChangeAspect="1"/>
        </xdr:cNvPicPr>
      </xdr:nvPicPr>
      <xdr:blipFill>
        <a:blip xmlns:r="http://schemas.openxmlformats.org/officeDocument/2006/relationships" r:embed="rId2"/>
        <a:stretch>
          <a:fillRect/>
        </a:stretch>
      </xdr:blipFill>
      <xdr:spPr>
        <a:xfrm>
          <a:off x="15119" y="849"/>
          <a:ext cx="21263510" cy="512859"/>
        </a:xfrm>
        <a:prstGeom prst="rect">
          <a:avLst/>
        </a:prstGeom>
      </xdr:spPr>
    </xdr:pic>
    <xdr:clientData/>
  </xdr:twoCellAnchor>
  <xdr:twoCellAnchor editAs="oneCell">
    <xdr:from>
      <xdr:col>5</xdr:col>
      <xdr:colOff>416670</xdr:colOff>
      <xdr:row>0</xdr:row>
      <xdr:rowOff>72228</xdr:rowOff>
    </xdr:from>
    <xdr:to>
      <xdr:col>7</xdr:col>
      <xdr:colOff>178554</xdr:colOff>
      <xdr:row>2</xdr:row>
      <xdr:rowOff>77678</xdr:rowOff>
    </xdr:to>
    <xdr:pic>
      <xdr:nvPicPr>
        <xdr:cNvPr id="15" name="Imagen 14">
          <a:extLst>
            <a:ext uri="{FF2B5EF4-FFF2-40B4-BE49-F238E27FC236}">
              <a16:creationId xmlns:a16="http://schemas.microsoft.com/office/drawing/2014/main" id="{4D4C1194-4A37-0C59-3FF4-E8DCD51E7B51}"/>
            </a:ext>
          </a:extLst>
        </xdr:cNvPr>
        <xdr:cNvPicPr>
          <a:picLocks noChangeAspect="1"/>
        </xdr:cNvPicPr>
      </xdr:nvPicPr>
      <xdr:blipFill>
        <a:blip xmlns:r="http://schemas.openxmlformats.org/officeDocument/2006/relationships" r:embed="rId3"/>
        <a:stretch>
          <a:fillRect/>
        </a:stretch>
      </xdr:blipFill>
      <xdr:spPr>
        <a:xfrm>
          <a:off x="9064086" y="72228"/>
          <a:ext cx="3186603" cy="347922"/>
        </a:xfrm>
        <a:prstGeom prst="rect">
          <a:avLst/>
        </a:prstGeom>
      </xdr:spPr>
    </xdr:pic>
    <xdr:clientData/>
  </xdr:twoCellAnchor>
  <xdr:twoCellAnchor editAs="oneCell">
    <xdr:from>
      <xdr:col>0</xdr:col>
      <xdr:colOff>156537</xdr:colOff>
      <xdr:row>42</xdr:row>
      <xdr:rowOff>81072</xdr:rowOff>
    </xdr:from>
    <xdr:to>
      <xdr:col>8</xdr:col>
      <xdr:colOff>962397</xdr:colOff>
      <xdr:row>57</xdr:row>
      <xdr:rowOff>17318</xdr:rowOff>
    </xdr:to>
    <xdr:sp macro="" textlink="">
      <xdr:nvSpPr>
        <xdr:cNvPr id="2" name="CuadroTexto 1">
          <a:extLst>
            <a:ext uri="{FF2B5EF4-FFF2-40B4-BE49-F238E27FC236}">
              <a16:creationId xmlns:a16="http://schemas.microsoft.com/office/drawing/2014/main" id="{F342251B-5FB9-4E8A-9627-D473EEFDF1B6}"/>
            </a:ext>
          </a:extLst>
        </xdr:cNvPr>
        <xdr:cNvSpPr txBox="1"/>
      </xdr:nvSpPr>
      <xdr:spPr>
        <a:xfrm>
          <a:off x="156537" y="8151345"/>
          <a:ext cx="12686133" cy="2430064"/>
        </a:xfrm>
        <a:prstGeom prst="rect">
          <a:avLst/>
        </a:prstGeom>
        <a:solidFill>
          <a:schemeClr val="bg1">
            <a:lumMod val="85000"/>
          </a:schemeClr>
        </a:solidFill>
        <a:ln w="9525" cmpd="sng">
          <a:solidFill>
            <a:srgbClr val="DDDFD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PE" sz="1000" b="1" i="0" u="none" strike="noStrike" kern="0" cap="none" spc="0" normalizeH="0" baseline="0" noProof="0">
              <a:ln>
                <a:noFill/>
              </a:ln>
              <a:solidFill>
                <a:srgbClr val="002060"/>
              </a:solidFill>
              <a:effectLst/>
              <a:uLnTx/>
              <a:uFillTx/>
              <a:latin typeface="Biome" panose="020B0503030204020804" pitchFamily="34" charset="0"/>
              <a:ea typeface="+mn-ea"/>
              <a:cs typeface="Biome" panose="020B0503030204020804" pitchFamily="34" charset="0"/>
            </a:rPr>
            <a:t>AUTORIZACIÓN DEL CLIENTE:</a:t>
          </a:r>
          <a:br>
            <a:rPr kumimoji="0" lang="es-PE" sz="1000" b="1" i="0" u="none" strike="noStrike" kern="0" cap="none" spc="0" normalizeH="0" baseline="0" noProof="0">
              <a:ln>
                <a:noFill/>
              </a:ln>
              <a:solidFill>
                <a:srgbClr val="002060"/>
              </a:solidFill>
              <a:effectLst/>
              <a:uLnTx/>
              <a:uFillTx/>
              <a:latin typeface="Biome" panose="020B0503030204020804" pitchFamily="34" charset="0"/>
              <a:ea typeface="+mn-ea"/>
              <a:cs typeface="Biome" panose="020B0503030204020804" pitchFamily="34" charset="0"/>
            </a:rPr>
          </a:br>
          <a:r>
            <a:rPr kumimoji="0" lang="es-PE" sz="1000" b="0"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t>Autorizamos al Banco Pichincha a cargar de la cuenta indicada en la presente planilla, importe de cada transferencia, más los gastos y comisiones incurridos de acuerdo al Tarifario del Banco. </a:t>
          </a:r>
          <a:br>
            <a:rPr kumimoji="0" lang="es-PE" sz="1000" b="0"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br>
          <a:r>
            <a:rPr kumimoji="0" lang="es-PE" sz="1000" b="0"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t>La planilla será enviada de manera virtual desde los correos eletrónicos registrados. </a:t>
          </a:r>
          <a:br>
            <a:rPr kumimoji="0" lang="es-PE" sz="1000" b="0" i="0" u="none" strike="noStrike" kern="0" cap="none" spc="0" normalizeH="0" baseline="0" noProof="0">
              <a:ln>
                <a:noFill/>
              </a:ln>
              <a:solidFill>
                <a:srgbClr val="002060"/>
              </a:solidFill>
              <a:effectLst/>
              <a:uLnTx/>
              <a:uFillTx/>
              <a:latin typeface="Biome" panose="020B0503030204020804" pitchFamily="34" charset="0"/>
              <a:ea typeface="+mn-ea"/>
              <a:cs typeface="Biome" panose="020B0503030204020804" pitchFamily="34" charset="0"/>
            </a:rPr>
          </a:br>
          <a:r>
            <a:rPr kumimoji="0" lang="es-PE" sz="1000" b="1" i="0" u="none" strike="noStrike" kern="0" cap="none" spc="0" normalizeH="0" baseline="0" noProof="0">
              <a:ln>
                <a:noFill/>
              </a:ln>
              <a:solidFill>
                <a:srgbClr val="002060"/>
              </a:solidFill>
              <a:effectLst/>
              <a:uLnTx/>
              <a:uFillTx/>
              <a:latin typeface="Biome" panose="020B0503030204020804" pitchFamily="34" charset="0"/>
              <a:ea typeface="+mn-ea"/>
              <a:cs typeface="Biome" panose="020B0503030204020804" pitchFamily="34" charset="0"/>
            </a:rPr>
            <a:t>RESPONSABILIDAD POR LA INFORMACIÓN</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PE" sz="1000" b="0"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t>El CLIENTE (i) declara ser exclusivo responsable de la información contenida en la planilla, (ii) se obliga a consignar correctamente en la planilla la información de las transferencias a realizar, y (iii) libera al BANCO de cualquier responsabilidad respecto de tal información. (iiii) Si por causas ajenas al Banco la operación no llegara a realizarse, la comisión y gastos cobrados no serán reembolsados.</a:t>
          </a:r>
          <a:endParaRPr lang="es-PE" sz="1000" b="1">
            <a:solidFill>
              <a:srgbClr val="002060"/>
            </a:solidFill>
            <a:latin typeface="Biome Light" panose="020B0303030204020804" pitchFamily="34" charset="0"/>
            <a:cs typeface="Biome Light" panose="020B0303030204020804" pitchFamily="34" charset="0"/>
          </a:endParaRPr>
        </a:p>
        <a:p>
          <a:pPr algn="l"/>
          <a:r>
            <a:rPr lang="es-PE" sz="1000" b="1">
              <a:solidFill>
                <a:srgbClr val="002060"/>
              </a:solidFill>
              <a:latin typeface="Biome" panose="020B0503030204020804" pitchFamily="34" charset="0"/>
              <a:cs typeface="Biome" panose="020B0503030204020804" pitchFamily="34" charset="0"/>
            </a:rPr>
            <a:t>CLAÚSULA DE PROTECCIÓN</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PE" sz="1000" b="0" i="0" u="none" strike="noStrike" kern="0" cap="none" spc="0" normalizeH="0" baseline="0">
              <a:ln>
                <a:noFill/>
              </a:ln>
              <a:solidFill>
                <a:srgbClr val="002060"/>
              </a:solidFill>
              <a:effectLst/>
              <a:uLnTx/>
              <a:uFillTx/>
              <a:latin typeface="Biome Light" panose="020B0303030204020804" pitchFamily="34" charset="0"/>
              <a:ea typeface="+mn-ea"/>
              <a:cs typeface="Biome Light" panose="020B0303030204020804" pitchFamily="34" charset="0"/>
            </a:rPr>
            <a:t>La versión registrada en los medios electrónicos del BANCO, prevalecerá para el caso de que (i) el CLIENTE hubiera obtenido el presente formato de planilla a través de la página web del BANCO, o a través de cualquier otro medio electrónico que el BANCO hubiera puesto a su disposición, y (ii) existiera alguna discrepancia entre el texto del presente documento impreso y el texto del archivo electrónico del cual se tomó.</a:t>
          </a:r>
        </a:p>
        <a:p>
          <a:pPr marL="0" indent="0" algn="l"/>
          <a:r>
            <a:rPr lang="es-PE" sz="1000" b="1">
              <a:solidFill>
                <a:srgbClr val="002060"/>
              </a:solidFill>
              <a:latin typeface="Biome" panose="020B0503030204020804" pitchFamily="34" charset="0"/>
              <a:ea typeface="+mn-ea"/>
              <a:cs typeface="Biome" panose="020B0503030204020804" pitchFamily="34" charset="0"/>
            </a:rPr>
            <a:t>CLAÚSULA DE FIRMAS ELECTRÓNICAS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PE" sz="1000" b="0" i="0" u="none" strike="noStrike" kern="0" cap="none" spc="0" normalizeH="0" baseline="0">
              <a:ln>
                <a:noFill/>
              </a:ln>
              <a:solidFill>
                <a:srgbClr val="002060"/>
              </a:solidFill>
              <a:effectLst/>
              <a:uLnTx/>
              <a:uFillTx/>
              <a:latin typeface="Biome Light" panose="020B0303030204020804" pitchFamily="34" charset="0"/>
              <a:ea typeface="+mn-ea"/>
              <a:cs typeface="Biome Light" panose="020B0303030204020804" pitchFamily="34" charset="0"/>
            </a:rPr>
            <a:t>Declaramos conocer que las firmas de nuestros representantes podrán ser manuscritas o electrónicas. La firma manuscrita consiste aquella firma realizada a mano, mientras que la firma electrónica es aquella realizada a través de medios electrónicos, bajo las disposiciones establecidas en la Ley de Firmas y Certificados Digitales (Ley 27269), su reglamento y modificatorias. Reconocemos que ambos tipos de firmas antes descritas están reguladas por los artículos 141 y 141 -A del Código Civil, como forma de manifestación de voluntad válida, por lo que aceptamos que la utilización de alguna de las firmas antes indicadas constituye una forma de manifestación de voluntad de aceptación de este documento perfectamente válida y con plenos efectos jurídicos.</a:t>
          </a:r>
        </a:p>
        <a:p>
          <a:pPr algn="just"/>
          <a:endParaRPr lang="es-PE" sz="1000" b="0">
            <a:solidFill>
              <a:srgbClr val="002060"/>
            </a:solidFill>
            <a:latin typeface="Biome Light" panose="020B0303030204020804" pitchFamily="34" charset="0"/>
            <a:cs typeface="Biome Light" panose="020B0303030204020804" pitchFamily="34" charset="0"/>
          </a:endParaRPr>
        </a:p>
      </xdr:txBody>
    </xdr:sp>
    <xdr:clientData/>
  </xdr:twoCellAnchor>
  <xdr:twoCellAnchor editAs="oneCell">
    <xdr:from>
      <xdr:col>8</xdr:col>
      <xdr:colOff>1250620</xdr:colOff>
      <xdr:row>43</xdr:row>
      <xdr:rowOff>117153</xdr:rowOff>
    </xdr:from>
    <xdr:to>
      <xdr:col>10</xdr:col>
      <xdr:colOff>579389</xdr:colOff>
      <xdr:row>55</xdr:row>
      <xdr:rowOff>54914</xdr:rowOff>
    </xdr:to>
    <xdr:grpSp>
      <xdr:nvGrpSpPr>
        <xdr:cNvPr id="3" name="Grupo 2">
          <a:extLst>
            <a:ext uri="{FF2B5EF4-FFF2-40B4-BE49-F238E27FC236}">
              <a16:creationId xmlns:a16="http://schemas.microsoft.com/office/drawing/2014/main" id="{529D9F7B-3A13-404E-8A4D-C37DB2254DA8}"/>
            </a:ext>
          </a:extLst>
        </xdr:cNvPr>
        <xdr:cNvGrpSpPr/>
      </xdr:nvGrpSpPr>
      <xdr:grpSpPr>
        <a:xfrm>
          <a:off x="13117649" y="8286241"/>
          <a:ext cx="2544858" cy="1921202"/>
          <a:chOff x="322729" y="9435621"/>
          <a:chExt cx="2116759" cy="2023816"/>
        </a:xfrm>
      </xdr:grpSpPr>
      <xdr:sp macro="" textlink="">
        <xdr:nvSpPr>
          <xdr:cNvPr id="4" name="Rectángulo 3">
            <a:extLst>
              <a:ext uri="{FF2B5EF4-FFF2-40B4-BE49-F238E27FC236}">
                <a16:creationId xmlns:a16="http://schemas.microsoft.com/office/drawing/2014/main" id="{2C2EAB82-8AA8-586D-D462-512BBDC756CE}"/>
              </a:ext>
            </a:extLst>
          </xdr:cNvPr>
          <xdr:cNvSpPr/>
        </xdr:nvSpPr>
        <xdr:spPr>
          <a:xfrm>
            <a:off x="322729" y="9435621"/>
            <a:ext cx="2116759" cy="177922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5" name="CuadroTexto 4">
            <a:extLst>
              <a:ext uri="{FF2B5EF4-FFF2-40B4-BE49-F238E27FC236}">
                <a16:creationId xmlns:a16="http://schemas.microsoft.com/office/drawing/2014/main" id="{49F9471D-FE46-886A-4A57-AB81ADC8A942}"/>
              </a:ext>
            </a:extLst>
          </xdr:cNvPr>
          <xdr:cNvSpPr txBox="1"/>
        </xdr:nvSpPr>
        <xdr:spPr>
          <a:xfrm>
            <a:off x="322729" y="11243437"/>
            <a:ext cx="2116759"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PE" sz="1050" b="1"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t>Firma del Representante Legal</a:t>
            </a:r>
          </a:p>
        </xdr:txBody>
      </xdr:sp>
    </xdr:grpSp>
    <xdr:clientData/>
  </xdr:twoCellAnchor>
  <xdr:twoCellAnchor editAs="oneCell">
    <xdr:from>
      <xdr:col>10</xdr:col>
      <xdr:colOff>819152</xdr:colOff>
      <xdr:row>43</xdr:row>
      <xdr:rowOff>127915</xdr:rowOff>
    </xdr:from>
    <xdr:to>
      <xdr:col>11</xdr:col>
      <xdr:colOff>1688619</xdr:colOff>
      <xdr:row>55</xdr:row>
      <xdr:rowOff>65676</xdr:rowOff>
    </xdr:to>
    <xdr:grpSp>
      <xdr:nvGrpSpPr>
        <xdr:cNvPr id="8" name="Grupo 7">
          <a:extLst>
            <a:ext uri="{FF2B5EF4-FFF2-40B4-BE49-F238E27FC236}">
              <a16:creationId xmlns:a16="http://schemas.microsoft.com/office/drawing/2014/main" id="{D1D97156-DFE3-430C-84DC-99422DEB8B90}"/>
            </a:ext>
          </a:extLst>
        </xdr:cNvPr>
        <xdr:cNvGrpSpPr/>
      </xdr:nvGrpSpPr>
      <xdr:grpSpPr>
        <a:xfrm>
          <a:off x="15902270" y="8297003"/>
          <a:ext cx="2550349" cy="1921202"/>
          <a:chOff x="322729" y="9435621"/>
          <a:chExt cx="2116759" cy="2023816"/>
        </a:xfrm>
      </xdr:grpSpPr>
      <xdr:sp macro="" textlink="">
        <xdr:nvSpPr>
          <xdr:cNvPr id="9" name="Rectángulo 8">
            <a:extLst>
              <a:ext uri="{FF2B5EF4-FFF2-40B4-BE49-F238E27FC236}">
                <a16:creationId xmlns:a16="http://schemas.microsoft.com/office/drawing/2014/main" id="{B18CBDF9-FF77-4E3D-81B9-109D5A68A1C6}"/>
              </a:ext>
            </a:extLst>
          </xdr:cNvPr>
          <xdr:cNvSpPr/>
        </xdr:nvSpPr>
        <xdr:spPr>
          <a:xfrm>
            <a:off x="322729" y="9435621"/>
            <a:ext cx="2116759" cy="177922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1" name="CuadroTexto 10">
            <a:extLst>
              <a:ext uri="{FF2B5EF4-FFF2-40B4-BE49-F238E27FC236}">
                <a16:creationId xmlns:a16="http://schemas.microsoft.com/office/drawing/2014/main" id="{798C7423-AB9A-8763-349F-49F5FDBE9F97}"/>
              </a:ext>
            </a:extLst>
          </xdr:cNvPr>
          <xdr:cNvSpPr txBox="1"/>
        </xdr:nvSpPr>
        <xdr:spPr>
          <a:xfrm>
            <a:off x="322729" y="11243437"/>
            <a:ext cx="2116759"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PE" sz="1050" b="1" i="0" u="none" strike="noStrike" kern="0" cap="none" spc="0" normalizeH="0" baseline="0" noProof="0">
                <a:ln>
                  <a:noFill/>
                </a:ln>
                <a:solidFill>
                  <a:srgbClr val="002060"/>
                </a:solidFill>
                <a:effectLst/>
                <a:uLnTx/>
                <a:uFillTx/>
                <a:latin typeface="Biome Light" panose="020B0303030204020804" pitchFamily="34" charset="0"/>
                <a:ea typeface="+mn-ea"/>
                <a:cs typeface="Biome Light" panose="020B0303030204020804" pitchFamily="34" charset="0"/>
              </a:rPr>
              <a:t>Firma del Representante Legal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338194</xdr:colOff>
      <xdr:row>2</xdr:row>
      <xdr:rowOff>57150</xdr:rowOff>
    </xdr:from>
    <xdr:to>
      <xdr:col>2</xdr:col>
      <xdr:colOff>171</xdr:colOff>
      <xdr:row>2</xdr:row>
      <xdr:rowOff>126504</xdr:rowOff>
    </xdr:to>
    <xdr:pic>
      <xdr:nvPicPr>
        <xdr:cNvPr id="3" name="Imagen 2">
          <a:extLst>
            <a:ext uri="{FF2B5EF4-FFF2-40B4-BE49-F238E27FC236}">
              <a16:creationId xmlns:a16="http://schemas.microsoft.com/office/drawing/2014/main" id="{CC6F583F-4298-D297-EC30-D784BF612B53}"/>
            </a:ext>
          </a:extLst>
        </xdr:cNvPr>
        <xdr:cNvPicPr>
          <a:picLocks noChangeAspect="1"/>
        </xdr:cNvPicPr>
      </xdr:nvPicPr>
      <xdr:blipFill>
        <a:blip xmlns:r="http://schemas.openxmlformats.org/officeDocument/2006/relationships" r:embed="rId1"/>
        <a:stretch>
          <a:fillRect/>
        </a:stretch>
      </xdr:blipFill>
      <xdr:spPr>
        <a:xfrm>
          <a:off x="858894" y="2457450"/>
          <a:ext cx="69354" cy="69354"/>
        </a:xfrm>
        <a:prstGeom prst="rect">
          <a:avLst/>
        </a:prstGeom>
      </xdr:spPr>
    </xdr:pic>
    <xdr:clientData/>
  </xdr:twoCellAnchor>
  <xdr:twoCellAnchor editAs="oneCell">
    <xdr:from>
      <xdr:col>1</xdr:col>
      <xdr:colOff>360419</xdr:colOff>
      <xdr:row>2</xdr:row>
      <xdr:rowOff>0</xdr:rowOff>
    </xdr:from>
    <xdr:to>
      <xdr:col>2</xdr:col>
      <xdr:colOff>3346</xdr:colOff>
      <xdr:row>2</xdr:row>
      <xdr:rowOff>69354</xdr:rowOff>
    </xdr:to>
    <xdr:pic>
      <xdr:nvPicPr>
        <xdr:cNvPr id="2" name="Imagen 1">
          <a:extLst>
            <a:ext uri="{FF2B5EF4-FFF2-40B4-BE49-F238E27FC236}">
              <a16:creationId xmlns:a16="http://schemas.microsoft.com/office/drawing/2014/main" id="{A777D88D-C8ED-7548-A75C-24949F094B4E}"/>
            </a:ext>
          </a:extLst>
        </xdr:cNvPr>
        <xdr:cNvPicPr>
          <a:picLocks noChangeAspect="1"/>
        </xdr:cNvPicPr>
      </xdr:nvPicPr>
      <xdr:blipFill>
        <a:blip xmlns:r="http://schemas.openxmlformats.org/officeDocument/2006/relationships" r:embed="rId1"/>
        <a:stretch>
          <a:fillRect/>
        </a:stretch>
      </xdr:blipFill>
      <xdr:spPr>
        <a:xfrm>
          <a:off x="881119" y="549275"/>
          <a:ext cx="69354" cy="693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ia_melgarejo_financiero_pe/Documents/PASIVO%20+%20MP/09.%20PROPUESTAS%20DE%20MEJORAS/Workflow%20TRX%20-%20Salesforce/Planilla_Documentos_31_03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la de Documentos"/>
      <sheetName val="Anexo &quot;Planilla Masiva&quot;"/>
      <sheetName val="Guía de Llenado"/>
      <sheetName val="Items"/>
      <sheetName val="UBIGEO"/>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226B-6AB0-462A-A69C-0083BBF0A870}">
  <sheetPr codeName="Hoja1"/>
  <dimension ref="A1:M65"/>
  <sheetViews>
    <sheetView showGridLines="0" showRowColHeaders="0" tabSelected="1" view="pageBreakPreview" zoomScale="85" zoomScaleNormal="55" zoomScaleSheetLayoutView="85" workbookViewId="0">
      <selection activeCell="D16" sqref="D16"/>
    </sheetView>
  </sheetViews>
  <sheetFormatPr baseColWidth="10" defaultColWidth="0" defaultRowHeight="12.75" zeroHeight="1" x14ac:dyDescent="0.25"/>
  <cols>
    <col min="1" max="1" width="3.7109375" style="3" customWidth="1"/>
    <col min="2" max="2" width="8" style="3" customWidth="1"/>
    <col min="3" max="3" width="27.42578125" style="3" bestFit="1" customWidth="1"/>
    <col min="4" max="4" width="25.42578125" style="3" customWidth="1"/>
    <col min="5" max="5" width="48.7109375" style="3" customWidth="1"/>
    <col min="6" max="7" width="22.42578125" style="3" customWidth="1"/>
    <col min="8" max="8" width="20" style="3" customWidth="1"/>
    <col min="9" max="9" width="23" style="3" customWidth="1"/>
    <col min="10" max="11" width="25.140625" style="3" customWidth="1"/>
    <col min="12" max="12" width="26" style="3" bestFit="1" customWidth="1"/>
    <col min="13" max="13" width="11.42578125" style="3" customWidth="1"/>
    <col min="14" max="16384" width="11.42578125" style="3" hidden="1"/>
  </cols>
  <sheetData>
    <row r="1" spans="1:12" x14ac:dyDescent="0.25"/>
    <row r="2" spans="1:12" x14ac:dyDescent="0.25"/>
    <row r="3" spans="1:12" ht="15" x14ac:dyDescent="0.25">
      <c r="A3" s="9"/>
      <c r="B3" s="9"/>
      <c r="C3" s="9"/>
      <c r="D3" s="9"/>
      <c r="E3" s="9"/>
      <c r="F3" s="9"/>
      <c r="G3" s="9"/>
      <c r="H3" s="9"/>
      <c r="I3" s="9"/>
      <c r="J3" s="9"/>
      <c r="K3" s="9"/>
      <c r="L3" s="10"/>
    </row>
    <row r="4" spans="1:12" ht="9" customHeight="1" x14ac:dyDescent="0.25">
      <c r="A4" s="9"/>
      <c r="B4" s="9"/>
      <c r="C4" s="9"/>
      <c r="D4" s="9"/>
      <c r="E4" s="9"/>
      <c r="F4" s="9"/>
      <c r="G4" s="9"/>
      <c r="H4" s="9"/>
      <c r="I4" s="9"/>
      <c r="J4" s="9"/>
      <c r="K4" s="9"/>
      <c r="L4" s="10"/>
    </row>
    <row r="5" spans="1:12" ht="15" customHeight="1" x14ac:dyDescent="0.25">
      <c r="A5" s="9"/>
      <c r="B5" s="49" t="s">
        <v>122</v>
      </c>
      <c r="C5" s="49"/>
      <c r="D5" s="49"/>
      <c r="E5" s="49"/>
      <c r="F5" s="49"/>
      <c r="G5" s="49"/>
      <c r="H5" s="49"/>
      <c r="I5" s="50"/>
      <c r="J5" s="38" t="s">
        <v>0</v>
      </c>
      <c r="K5" s="39"/>
      <c r="L5" s="10"/>
    </row>
    <row r="6" spans="1:12" ht="15" x14ac:dyDescent="0.25">
      <c r="A6" s="9"/>
      <c r="B6" s="9"/>
      <c r="C6" s="9"/>
      <c r="D6" s="9"/>
      <c r="E6" s="9"/>
      <c r="F6" s="9"/>
      <c r="G6" s="9"/>
      <c r="H6" s="9"/>
      <c r="I6" s="9"/>
      <c r="J6" s="9"/>
      <c r="K6" s="9"/>
      <c r="L6" s="10"/>
    </row>
    <row r="7" spans="1:12" ht="15" x14ac:dyDescent="0.25">
      <c r="A7" s="9"/>
      <c r="B7" s="9"/>
      <c r="C7" s="9"/>
      <c r="D7" s="9"/>
      <c r="E7" s="9"/>
      <c r="F7" s="9"/>
      <c r="G7" s="9"/>
      <c r="H7" s="9"/>
      <c r="I7" s="9"/>
      <c r="J7" s="9"/>
      <c r="K7" s="9"/>
      <c r="L7" s="10"/>
    </row>
    <row r="8" spans="1:12" x14ac:dyDescent="0.25">
      <c r="A8" s="9"/>
      <c r="B8" s="26" t="s">
        <v>1</v>
      </c>
      <c r="C8" s="9"/>
      <c r="D8" s="9"/>
      <c r="E8" s="9"/>
      <c r="F8" s="9"/>
      <c r="G8" s="9"/>
      <c r="H8" s="9"/>
      <c r="I8" s="9"/>
      <c r="J8" s="9"/>
      <c r="K8" s="9"/>
      <c r="L8" s="9"/>
    </row>
    <row r="9" spans="1:12" ht="6" customHeight="1" x14ac:dyDescent="0.25">
      <c r="A9" s="9"/>
      <c r="B9" s="9"/>
      <c r="C9" s="9"/>
      <c r="D9" s="9"/>
      <c r="E9" s="9"/>
      <c r="F9" s="9"/>
      <c r="G9" s="9"/>
      <c r="H9" s="9"/>
      <c r="I9" s="9"/>
      <c r="J9" s="9"/>
      <c r="K9" s="9"/>
      <c r="L9" s="9"/>
    </row>
    <row r="10" spans="1:12" ht="15" x14ac:dyDescent="0.25">
      <c r="A10" s="9"/>
      <c r="B10" s="54" t="s">
        <v>2</v>
      </c>
      <c r="C10" s="55"/>
      <c r="D10" s="56"/>
      <c r="E10" s="27" t="s">
        <v>3</v>
      </c>
      <c r="F10" s="54" t="s">
        <v>4</v>
      </c>
      <c r="G10" s="56"/>
      <c r="H10" s="11"/>
      <c r="I10" s="11"/>
      <c r="J10" s="9"/>
      <c r="K10" s="9"/>
      <c r="L10" s="9"/>
    </row>
    <row r="11" spans="1:12" ht="15.75" customHeight="1" x14ac:dyDescent="0.25">
      <c r="A11" s="9"/>
      <c r="B11" s="51"/>
      <c r="C11" s="52"/>
      <c r="D11" s="53"/>
      <c r="E11" s="17"/>
      <c r="F11" s="61"/>
      <c r="G11" s="57"/>
      <c r="H11" s="11"/>
      <c r="I11" s="11"/>
      <c r="J11" s="9"/>
      <c r="K11" s="9"/>
      <c r="L11" s="9"/>
    </row>
    <row r="12" spans="1:12" s="6" customFormat="1" ht="15.75" customHeight="1" x14ac:dyDescent="0.25">
      <c r="A12" s="12"/>
      <c r="B12" s="58" t="str">
        <f>+IF(B11="","↑ CAMPO OBLIGATORIO ↑","")</f>
        <v>↑ CAMPO OBLIGATORIO ↑</v>
      </c>
      <c r="C12" s="58"/>
      <c r="D12" s="58"/>
      <c r="E12" s="18" t="str">
        <f>+IF(E11="","↑ CAMPO OBLIGATORIO ↑","")</f>
        <v>↑ CAMPO OBLIGATORIO ↑</v>
      </c>
      <c r="F12" s="58" t="str">
        <f>+IF(F11="","↑ CAMPO OBLIGATORIO ↑","")</f>
        <v>↑ CAMPO OBLIGATORIO ↑</v>
      </c>
      <c r="G12" s="58"/>
      <c r="H12" s="13"/>
      <c r="I12" s="14"/>
      <c r="J12" s="12"/>
      <c r="K12" s="12"/>
      <c r="L12" s="12"/>
    </row>
    <row r="13" spans="1:12" s="6" customFormat="1" ht="15.75" customHeight="1" x14ac:dyDescent="0.25">
      <c r="A13" s="12"/>
      <c r="B13" s="13"/>
      <c r="C13" s="13"/>
      <c r="D13" s="13"/>
      <c r="E13" s="13"/>
      <c r="F13" s="13"/>
      <c r="G13" s="13"/>
      <c r="H13" s="13"/>
      <c r="I13" s="14"/>
      <c r="J13" s="12"/>
      <c r="K13" s="12"/>
      <c r="L13" s="12"/>
    </row>
    <row r="14" spans="1:12" s="6" customFormat="1" ht="15.75" customHeight="1" x14ac:dyDescent="0.25">
      <c r="A14" s="12"/>
      <c r="B14" s="26" t="s">
        <v>10</v>
      </c>
      <c r="C14" s="13"/>
      <c r="D14" s="13"/>
      <c r="E14" s="13"/>
      <c r="F14" s="13"/>
      <c r="G14" s="13"/>
      <c r="H14" s="13"/>
      <c r="I14" s="14"/>
      <c r="J14" s="12"/>
      <c r="K14" s="12"/>
      <c r="L14" s="12"/>
    </row>
    <row r="15" spans="1:12" s="6" customFormat="1" ht="15.75" customHeight="1" x14ac:dyDescent="0.25">
      <c r="A15" s="12"/>
      <c r="B15" s="59" t="s">
        <v>9</v>
      </c>
      <c r="C15" s="60"/>
      <c r="D15" s="16" t="s">
        <v>7</v>
      </c>
      <c r="E15" s="12"/>
      <c r="F15" s="15"/>
      <c r="G15" s="11"/>
      <c r="H15" s="11"/>
      <c r="I15" s="11"/>
      <c r="J15" s="12"/>
      <c r="K15" s="12"/>
      <c r="L15" s="12"/>
    </row>
    <row r="16" spans="1:12" s="6" customFormat="1" ht="15.75" customHeight="1" x14ac:dyDescent="0.25">
      <c r="A16" s="12"/>
      <c r="B16" s="51"/>
      <c r="C16" s="53"/>
      <c r="D16" s="17"/>
      <c r="E16" s="10"/>
      <c r="F16" s="11"/>
      <c r="G16" s="11"/>
      <c r="H16" s="11"/>
      <c r="I16" s="11"/>
      <c r="J16" s="12"/>
      <c r="K16" s="12"/>
      <c r="L16" s="12"/>
    </row>
    <row r="17" spans="1:12" ht="15" customHeight="1" x14ac:dyDescent="0.25">
      <c r="A17" s="9"/>
      <c r="B17" s="58" t="str">
        <f>+IF(B16="","↑ CAMPO OBLIGATORIO ↑","")</f>
        <v>↑ CAMPO OBLIGATORIO ↑</v>
      </c>
      <c r="C17" s="58"/>
      <c r="D17" s="19" t="str">
        <f>+IF(D16="","↑ CAMPO OBLIGATORIO ↑","")</f>
        <v>↑ CAMPO OBLIGATORIO ↑</v>
      </c>
      <c r="E17" s="10"/>
      <c r="F17" s="9"/>
      <c r="G17" s="9"/>
      <c r="H17" s="9"/>
      <c r="I17" s="9"/>
      <c r="J17" s="9"/>
      <c r="K17" s="9"/>
      <c r="L17" s="9"/>
    </row>
    <row r="18" spans="1:12" x14ac:dyDescent="0.25">
      <c r="A18" s="9"/>
      <c r="B18" s="9"/>
      <c r="C18" s="9"/>
      <c r="D18" s="9"/>
      <c r="E18" s="9"/>
      <c r="F18" s="9"/>
      <c r="G18" s="9"/>
      <c r="H18" s="9"/>
      <c r="I18" s="9"/>
      <c r="J18" s="9"/>
      <c r="K18" s="9"/>
      <c r="L18" s="9"/>
    </row>
    <row r="19" spans="1:12" x14ac:dyDescent="0.25">
      <c r="A19" s="9"/>
      <c r="B19" s="26" t="s">
        <v>11</v>
      </c>
      <c r="C19" s="9"/>
      <c r="D19" s="9"/>
      <c r="E19" s="9"/>
      <c r="F19" s="9"/>
      <c r="G19" s="9"/>
      <c r="H19" s="9"/>
      <c r="I19" s="9"/>
      <c r="J19" s="9"/>
      <c r="K19" s="9"/>
      <c r="L19" s="9"/>
    </row>
    <row r="20" spans="1:12" ht="9" customHeight="1" x14ac:dyDescent="0.25">
      <c r="A20" s="9"/>
      <c r="B20" s="4"/>
      <c r="C20" s="9"/>
      <c r="D20" s="9"/>
      <c r="E20" s="9"/>
      <c r="F20" s="9"/>
      <c r="G20" s="9"/>
      <c r="H20" s="9"/>
      <c r="I20" s="9"/>
      <c r="J20" s="9"/>
      <c r="K20" s="9"/>
      <c r="L20" s="9"/>
    </row>
    <row r="21" spans="1:12" ht="18.600000000000001" customHeight="1" x14ac:dyDescent="0.25">
      <c r="A21" s="9"/>
      <c r="B21" s="27" t="s">
        <v>5</v>
      </c>
      <c r="C21" s="27" t="s">
        <v>8</v>
      </c>
      <c r="D21" s="27" t="s">
        <v>23</v>
      </c>
      <c r="E21" s="27" t="s">
        <v>12</v>
      </c>
      <c r="F21" s="27" t="s">
        <v>20</v>
      </c>
      <c r="G21" s="27" t="s">
        <v>21</v>
      </c>
      <c r="H21" s="27" t="s">
        <v>6</v>
      </c>
      <c r="I21" s="27" t="s">
        <v>120</v>
      </c>
      <c r="J21" s="27" t="s">
        <v>13</v>
      </c>
      <c r="K21" s="27" t="s">
        <v>119</v>
      </c>
      <c r="L21" s="27" t="s">
        <v>16</v>
      </c>
    </row>
    <row r="22" spans="1:12" ht="18.75" customHeight="1" x14ac:dyDescent="0.25">
      <c r="B22" s="28" t="str">
        <f>IFERROR(IF(C22&lt;&gt;"",1,""),"")</f>
        <v/>
      </c>
      <c r="C22" s="29"/>
      <c r="D22" s="28" t="str">
        <f>IFERROR(_xlfn.XLOOKUP(LEFT(C22,3),BANCOS!A:A,BANCOS!B:B),"")</f>
        <v/>
      </c>
      <c r="E22" s="30"/>
      <c r="F22" s="31"/>
      <c r="G22" s="31"/>
      <c r="H22" s="32"/>
      <c r="I22" s="45" t="str">
        <f>+IF(H22&gt;0,$D$16,"")</f>
        <v/>
      </c>
      <c r="J22" s="31"/>
      <c r="K22" s="28" t="str">
        <f>+IF(AND(I22="SOLES",J22="CCE"),"3.30",IF(AND(I22="DOLARES",J22="CCE"),"1",IF(AND(I22="SOLES",J22="BCRP"),"46.60",IF(AND(I22="DOLARES",J22="BCRP"),"15.40",""))))</f>
        <v/>
      </c>
      <c r="L22" s="33" t="str">
        <f>IFERROR(H22+K22,"")</f>
        <v/>
      </c>
    </row>
    <row r="23" spans="1:12" ht="17.25" customHeight="1" x14ac:dyDescent="0.25">
      <c r="B23" s="28" t="str">
        <f>IFERROR(IF(C23&lt;&gt;"",1+B22,""),"")</f>
        <v/>
      </c>
      <c r="C23" s="29"/>
      <c r="D23" s="28" t="str">
        <f>IFERROR(_xlfn.XLOOKUP(LEFT(C23,3),BANCOS!A:A,BANCOS!B:B),"")</f>
        <v/>
      </c>
      <c r="E23" s="30"/>
      <c r="F23" s="31"/>
      <c r="G23" s="30"/>
      <c r="H23" s="32"/>
      <c r="I23" s="45" t="str">
        <f t="shared" ref="I23:I36" si="0">+IF(H23&gt;0,$D$16,"")</f>
        <v/>
      </c>
      <c r="J23" s="31"/>
      <c r="K23" s="28" t="str">
        <f t="shared" ref="K23:K36" si="1">+IF(AND(I23="SOLES",J23="CCE"),"3.30",IF(AND(I23="DOLARES",J23="CCE"),"1",IF(AND(I23="SOLES",J23="BCRP"),"46.60",IF(AND(I23="DOLARES",J23="BCRP"),"15.40",""))))</f>
        <v/>
      </c>
      <c r="L23" s="33" t="str">
        <f t="shared" ref="L23:L36" si="2">IFERROR(H23+K23,"")</f>
        <v/>
      </c>
    </row>
    <row r="24" spans="1:12" ht="17.25" customHeight="1" x14ac:dyDescent="0.25">
      <c r="B24" s="28" t="str">
        <f t="shared" ref="B24:B36" si="3">IFERROR(IF(C24&lt;&gt;"",1+B23,""),"")</f>
        <v/>
      </c>
      <c r="C24" s="29"/>
      <c r="D24" s="28" t="str">
        <f>IFERROR(_xlfn.XLOOKUP(LEFT(C24,3),BANCOS!A:A,BANCOS!B:B),"")</f>
        <v/>
      </c>
      <c r="E24" s="30"/>
      <c r="F24" s="31"/>
      <c r="G24" s="30"/>
      <c r="H24" s="32"/>
      <c r="I24" s="45" t="str">
        <f t="shared" si="0"/>
        <v/>
      </c>
      <c r="J24" s="31"/>
      <c r="K24" s="28" t="str">
        <f t="shared" si="1"/>
        <v/>
      </c>
      <c r="L24" s="33" t="str">
        <f t="shared" si="2"/>
        <v/>
      </c>
    </row>
    <row r="25" spans="1:12" ht="17.25" customHeight="1" x14ac:dyDescent="0.25">
      <c r="B25" s="28" t="str">
        <f t="shared" si="3"/>
        <v/>
      </c>
      <c r="C25" s="29"/>
      <c r="D25" s="28" t="str">
        <f>IFERROR(_xlfn.XLOOKUP(LEFT(C25,3),BANCOS!A:A,BANCOS!B:B),"")</f>
        <v/>
      </c>
      <c r="E25" s="30"/>
      <c r="F25" s="31"/>
      <c r="G25" s="30"/>
      <c r="H25" s="32"/>
      <c r="I25" s="45" t="str">
        <f t="shared" si="0"/>
        <v/>
      </c>
      <c r="J25" s="31"/>
      <c r="K25" s="28" t="str">
        <f t="shared" si="1"/>
        <v/>
      </c>
      <c r="L25" s="33" t="str">
        <f t="shared" si="2"/>
        <v/>
      </c>
    </row>
    <row r="26" spans="1:12" ht="17.25" customHeight="1" x14ac:dyDescent="0.25">
      <c r="B26" s="28" t="str">
        <f t="shared" si="3"/>
        <v/>
      </c>
      <c r="C26" s="29"/>
      <c r="D26" s="28" t="str">
        <f>IFERROR(_xlfn.XLOOKUP(LEFT(C26,3),BANCOS!A:A,BANCOS!B:B),"")</f>
        <v/>
      </c>
      <c r="E26" s="30"/>
      <c r="F26" s="31"/>
      <c r="G26" s="30"/>
      <c r="H26" s="32"/>
      <c r="I26" s="45" t="str">
        <f t="shared" si="0"/>
        <v/>
      </c>
      <c r="J26" s="31"/>
      <c r="K26" s="28" t="str">
        <f t="shared" si="1"/>
        <v/>
      </c>
      <c r="L26" s="33" t="str">
        <f t="shared" si="2"/>
        <v/>
      </c>
    </row>
    <row r="27" spans="1:12" ht="17.25" customHeight="1" x14ac:dyDescent="0.25">
      <c r="B27" s="28" t="str">
        <f t="shared" si="3"/>
        <v/>
      </c>
      <c r="C27" s="29"/>
      <c r="D27" s="28" t="str">
        <f>IFERROR(_xlfn.XLOOKUP(LEFT(C27,3),BANCOS!A:A,BANCOS!B:B),"")</f>
        <v/>
      </c>
      <c r="E27" s="30"/>
      <c r="F27" s="31"/>
      <c r="G27" s="30"/>
      <c r="H27" s="31"/>
      <c r="I27" s="45" t="str">
        <f t="shared" si="0"/>
        <v/>
      </c>
      <c r="J27" s="31"/>
      <c r="K27" s="28" t="str">
        <f t="shared" si="1"/>
        <v/>
      </c>
      <c r="L27" s="33" t="str">
        <f t="shared" si="2"/>
        <v/>
      </c>
    </row>
    <row r="28" spans="1:12" ht="17.25" customHeight="1" x14ac:dyDescent="0.25">
      <c r="B28" s="28" t="str">
        <f t="shared" si="3"/>
        <v/>
      </c>
      <c r="C28" s="29"/>
      <c r="D28" s="28" t="str">
        <f>IFERROR(_xlfn.XLOOKUP(LEFT(C28,3),BANCOS!A:A,BANCOS!B:B),"")</f>
        <v/>
      </c>
      <c r="E28" s="30"/>
      <c r="F28" s="31"/>
      <c r="G28" s="30"/>
      <c r="H28" s="31"/>
      <c r="I28" s="45" t="str">
        <f t="shared" si="0"/>
        <v/>
      </c>
      <c r="J28" s="31"/>
      <c r="K28" s="28" t="str">
        <f t="shared" si="1"/>
        <v/>
      </c>
      <c r="L28" s="33" t="str">
        <f t="shared" si="2"/>
        <v/>
      </c>
    </row>
    <row r="29" spans="1:12" ht="17.25" customHeight="1" x14ac:dyDescent="0.25">
      <c r="B29" s="28" t="str">
        <f t="shared" si="3"/>
        <v/>
      </c>
      <c r="C29" s="29"/>
      <c r="D29" s="28" t="str">
        <f>IFERROR(_xlfn.XLOOKUP(LEFT(C29,3),BANCOS!A:A,BANCOS!B:B),"")</f>
        <v/>
      </c>
      <c r="E29" s="30"/>
      <c r="F29" s="31"/>
      <c r="G29" s="30"/>
      <c r="H29" s="31"/>
      <c r="I29" s="45" t="str">
        <f t="shared" si="0"/>
        <v/>
      </c>
      <c r="J29" s="31"/>
      <c r="K29" s="28" t="str">
        <f t="shared" si="1"/>
        <v/>
      </c>
      <c r="L29" s="33" t="str">
        <f t="shared" si="2"/>
        <v/>
      </c>
    </row>
    <row r="30" spans="1:12" ht="17.25" customHeight="1" x14ac:dyDescent="0.25">
      <c r="B30" s="28" t="str">
        <f t="shared" si="3"/>
        <v/>
      </c>
      <c r="C30" s="29"/>
      <c r="D30" s="28" t="str">
        <f>IFERROR(_xlfn.XLOOKUP(LEFT(C30,3),BANCOS!A:A,BANCOS!B:B),"")</f>
        <v/>
      </c>
      <c r="E30" s="30"/>
      <c r="F30" s="31"/>
      <c r="G30" s="30"/>
      <c r="H30" s="31"/>
      <c r="I30" s="45" t="str">
        <f t="shared" si="0"/>
        <v/>
      </c>
      <c r="J30" s="31"/>
      <c r="K30" s="28" t="str">
        <f t="shared" si="1"/>
        <v/>
      </c>
      <c r="L30" s="33" t="str">
        <f t="shared" si="2"/>
        <v/>
      </c>
    </row>
    <row r="31" spans="1:12" ht="17.25" customHeight="1" x14ac:dyDescent="0.25">
      <c r="B31" s="28" t="str">
        <f t="shared" si="3"/>
        <v/>
      </c>
      <c r="C31" s="29"/>
      <c r="D31" s="28" t="str">
        <f>IFERROR(_xlfn.XLOOKUP(LEFT(C31,3),BANCOS!A:A,BANCOS!B:B),"")</f>
        <v/>
      </c>
      <c r="E31" s="30"/>
      <c r="F31" s="31"/>
      <c r="G31" s="30"/>
      <c r="H31" s="31"/>
      <c r="I31" s="45" t="str">
        <f t="shared" si="0"/>
        <v/>
      </c>
      <c r="J31" s="31"/>
      <c r="K31" s="28" t="str">
        <f t="shared" si="1"/>
        <v/>
      </c>
      <c r="L31" s="33" t="str">
        <f t="shared" si="2"/>
        <v/>
      </c>
    </row>
    <row r="32" spans="1:12" ht="17.25" customHeight="1" x14ac:dyDescent="0.25">
      <c r="B32" s="28" t="str">
        <f t="shared" si="3"/>
        <v/>
      </c>
      <c r="C32" s="31"/>
      <c r="D32" s="28" t="str">
        <f>IFERROR(_xlfn.XLOOKUP(LEFT(C32,3),BANCOS!A:A,BANCOS!B:B),"")</f>
        <v/>
      </c>
      <c r="E32" s="30"/>
      <c r="F32" s="31"/>
      <c r="G32" s="30"/>
      <c r="H32" s="31"/>
      <c r="I32" s="45" t="str">
        <f t="shared" si="0"/>
        <v/>
      </c>
      <c r="J32" s="31"/>
      <c r="K32" s="28" t="str">
        <f t="shared" si="1"/>
        <v/>
      </c>
      <c r="L32" s="33" t="str">
        <f t="shared" si="2"/>
        <v/>
      </c>
    </row>
    <row r="33" spans="2:12" ht="17.25" customHeight="1" x14ac:dyDescent="0.25">
      <c r="B33" s="28" t="str">
        <f t="shared" si="3"/>
        <v/>
      </c>
      <c r="C33" s="31"/>
      <c r="D33" s="28" t="str">
        <f>IFERROR(_xlfn.XLOOKUP(LEFT(C33,3),BANCOS!A:A,BANCOS!B:B),"")</f>
        <v/>
      </c>
      <c r="E33" s="30"/>
      <c r="F33" s="31"/>
      <c r="G33" s="30"/>
      <c r="H33" s="31"/>
      <c r="I33" s="45" t="str">
        <f t="shared" si="0"/>
        <v/>
      </c>
      <c r="J33" s="31"/>
      <c r="K33" s="28" t="str">
        <f t="shared" si="1"/>
        <v/>
      </c>
      <c r="L33" s="33" t="str">
        <f t="shared" si="2"/>
        <v/>
      </c>
    </row>
    <row r="34" spans="2:12" ht="17.25" customHeight="1" x14ac:dyDescent="0.25">
      <c r="B34" s="28" t="str">
        <f t="shared" si="3"/>
        <v/>
      </c>
      <c r="C34" s="31"/>
      <c r="D34" s="28" t="str">
        <f>IFERROR(_xlfn.XLOOKUP(LEFT(C34,3),BANCOS!A:A,BANCOS!B:B),"")</f>
        <v/>
      </c>
      <c r="E34" s="30"/>
      <c r="F34" s="31"/>
      <c r="G34" s="30"/>
      <c r="H34" s="31"/>
      <c r="I34" s="45" t="str">
        <f t="shared" si="0"/>
        <v/>
      </c>
      <c r="J34" s="31"/>
      <c r="K34" s="28" t="str">
        <f t="shared" si="1"/>
        <v/>
      </c>
      <c r="L34" s="33" t="str">
        <f t="shared" si="2"/>
        <v/>
      </c>
    </row>
    <row r="35" spans="2:12" ht="17.25" customHeight="1" x14ac:dyDescent="0.25">
      <c r="B35" s="28" t="str">
        <f t="shared" si="3"/>
        <v/>
      </c>
      <c r="C35" s="31"/>
      <c r="D35" s="28" t="str">
        <f>IFERROR(_xlfn.XLOOKUP(LEFT(C35,3),BANCOS!A:A,BANCOS!B:B),"")</f>
        <v/>
      </c>
      <c r="E35" s="30"/>
      <c r="F35" s="31"/>
      <c r="G35" s="30"/>
      <c r="H35" s="31"/>
      <c r="I35" s="45" t="str">
        <f t="shared" si="0"/>
        <v/>
      </c>
      <c r="J35" s="31"/>
      <c r="K35" s="28" t="str">
        <f t="shared" si="1"/>
        <v/>
      </c>
      <c r="L35" s="33" t="str">
        <f t="shared" si="2"/>
        <v/>
      </c>
    </row>
    <row r="36" spans="2:12" ht="17.25" customHeight="1" x14ac:dyDescent="0.25">
      <c r="B36" s="28" t="str">
        <f t="shared" si="3"/>
        <v/>
      </c>
      <c r="C36" s="31"/>
      <c r="D36" s="28" t="str">
        <f>IFERROR(_xlfn.XLOOKUP(LEFT(C36,3),BANCOS!A:A,BANCOS!B:B),"")</f>
        <v/>
      </c>
      <c r="E36" s="30"/>
      <c r="F36" s="31"/>
      <c r="G36" s="30"/>
      <c r="H36" s="31"/>
      <c r="I36" s="45" t="str">
        <f t="shared" si="0"/>
        <v/>
      </c>
      <c r="J36" s="31"/>
      <c r="K36" s="28" t="str">
        <f t="shared" si="1"/>
        <v/>
      </c>
      <c r="L36" s="33" t="str">
        <f t="shared" si="2"/>
        <v/>
      </c>
    </row>
    <row r="37" spans="2:12" s="6" customFormat="1" ht="12.75" customHeight="1" x14ac:dyDescent="0.25">
      <c r="B37" s="1"/>
      <c r="C37" s="1"/>
      <c r="D37" s="1"/>
      <c r="E37" s="1"/>
      <c r="F37" s="1"/>
      <c r="G37" s="1"/>
      <c r="H37" s="1"/>
      <c r="I37" s="1"/>
      <c r="J37" s="1"/>
      <c r="L37" s="1"/>
    </row>
    <row r="38" spans="2:12" s="6" customFormat="1" ht="12.75" customHeight="1" x14ac:dyDescent="0.25">
      <c r="B38" s="1"/>
      <c r="C38" s="1"/>
      <c r="D38" s="2"/>
      <c r="E38" s="47"/>
      <c r="F38" s="1"/>
      <c r="G38" s="1"/>
      <c r="H38" s="1"/>
      <c r="I38"/>
      <c r="J38" s="7"/>
      <c r="K38" s="34" t="s">
        <v>18</v>
      </c>
      <c r="L38" s="35" t="str">
        <f>IF(I22="DOLARES","USD "&amp;TEXT(SUM(L22:L36),"0,00.00"),"PEN "&amp;TEXT(SUM(L22:L36),"0,00.00"))</f>
        <v>PEN 000.00</v>
      </c>
    </row>
    <row r="39" spans="2:12" s="6" customFormat="1" ht="12.75" customHeight="1" x14ac:dyDescent="0.25">
      <c r="B39" s="26"/>
      <c r="C39" s="1"/>
      <c r="D39" s="1"/>
      <c r="E39" s="1"/>
      <c r="F39" s="1"/>
      <c r="G39" s="1"/>
      <c r="H39" s="1"/>
      <c r="I39"/>
      <c r="J39" s="7"/>
      <c r="K39" s="34" t="s">
        <v>22</v>
      </c>
      <c r="L39" s="35" t="str">
        <f>IF(I22="DOLARES","USD 13","PEN 50")</f>
        <v>PEN 50</v>
      </c>
    </row>
    <row r="40" spans="2:12" s="6" customFormat="1" ht="12.75" customHeight="1" x14ac:dyDescent="0.25">
      <c r="B40" s="48"/>
      <c r="C40" s="48"/>
      <c r="D40" s="48"/>
      <c r="E40" s="48"/>
      <c r="F40" s="48"/>
      <c r="G40" s="1"/>
      <c r="H40" s="1"/>
      <c r="I40"/>
      <c r="J40" s="7"/>
      <c r="K40" s="34" t="s">
        <v>19</v>
      </c>
      <c r="L40" s="35" t="str">
        <f>IF(I22="DOLARES","USD "&amp;1.5*COUNTA(C22:C36),"PEN "&amp;5*COUNTA(C22:C36))</f>
        <v>PEN 0</v>
      </c>
    </row>
    <row r="41" spans="2:12" ht="15" customHeight="1" x14ac:dyDescent="0.25">
      <c r="B41" s="48"/>
      <c r="C41" s="48"/>
      <c r="D41" s="48"/>
      <c r="E41" s="48"/>
      <c r="F41" s="48"/>
      <c r="I41"/>
      <c r="J41" s="8"/>
      <c r="K41" s="36" t="s">
        <v>17</v>
      </c>
      <c r="L41" s="37" t="str">
        <f>IF(I22="DOLARES","USD "&amp;TEXT((SUM(L22:L36)+13+(1.5*COUNTA(C22:C36))),"0,00.00"),"PEN "&amp;TEXT((SUM(L22:L36)+50+(5*COUNTA(C22:C36))),"0,00.00"))</f>
        <v>PEN 050.00</v>
      </c>
    </row>
    <row r="42" spans="2:12" ht="12.75" customHeight="1" x14ac:dyDescent="0.25">
      <c r="B42" s="48"/>
      <c r="C42" s="48"/>
      <c r="D42" s="48"/>
      <c r="E42" s="48"/>
      <c r="F42" s="48"/>
    </row>
    <row r="43" spans="2:12" ht="12.75" customHeight="1" x14ac:dyDescent="0.25">
      <c r="B43" s="46"/>
      <c r="C43" s="46"/>
      <c r="D43" s="46"/>
      <c r="E43" s="46"/>
      <c r="F43" s="46"/>
    </row>
    <row r="44" spans="2:12" ht="12.75" customHeight="1" x14ac:dyDescent="0.25">
      <c r="B44" s="46"/>
      <c r="C44" s="46"/>
      <c r="D44" s="46"/>
      <c r="E44" s="46"/>
      <c r="F44" s="46"/>
    </row>
    <row r="45" spans="2:12" ht="12.75" customHeight="1" x14ac:dyDescent="0.25">
      <c r="B45" s="46"/>
      <c r="C45" s="46"/>
      <c r="D45" s="46"/>
      <c r="E45" s="46"/>
      <c r="F45" s="46"/>
    </row>
    <row r="46" spans="2:12" ht="13.5" x14ac:dyDescent="0.25">
      <c r="B46" s="46"/>
      <c r="C46" s="46"/>
      <c r="D46" s="46"/>
      <c r="E46" s="46"/>
      <c r="F46" s="46"/>
    </row>
    <row r="47" spans="2:12" ht="13.5" x14ac:dyDescent="0.25">
      <c r="B47" s="46"/>
      <c r="C47" s="46"/>
      <c r="D47" s="46"/>
      <c r="E47" s="46"/>
      <c r="F47" s="46"/>
    </row>
    <row r="48" spans="2:12" ht="13.5" x14ac:dyDescent="0.25">
      <c r="B48" s="46"/>
      <c r="C48" s="46"/>
      <c r="D48" s="46"/>
      <c r="E48" s="46"/>
      <c r="F48" s="46"/>
    </row>
    <row r="49" spans="2:6" ht="13.5" x14ac:dyDescent="0.25">
      <c r="B49" s="46"/>
      <c r="C49" s="46"/>
      <c r="D49" s="46"/>
      <c r="E49" s="46"/>
      <c r="F49" s="46"/>
    </row>
    <row r="50" spans="2:6" ht="13.5" x14ac:dyDescent="0.25">
      <c r="B50" s="46"/>
      <c r="C50" s="46"/>
      <c r="D50" s="46"/>
      <c r="E50" s="46"/>
      <c r="F50" s="46"/>
    </row>
    <row r="51" spans="2:6" ht="13.5" x14ac:dyDescent="0.25">
      <c r="B51" s="46"/>
      <c r="C51" s="46"/>
      <c r="D51" s="46"/>
      <c r="E51" s="46"/>
      <c r="F51" s="46"/>
    </row>
    <row r="52" spans="2:6" ht="13.5" x14ac:dyDescent="0.25">
      <c r="B52" s="46"/>
      <c r="C52" s="46"/>
      <c r="D52" s="46"/>
      <c r="E52" s="46"/>
      <c r="F52" s="46"/>
    </row>
    <row r="53" spans="2:6" ht="13.5" x14ac:dyDescent="0.25">
      <c r="B53" s="46"/>
      <c r="C53" s="46"/>
      <c r="D53" s="46"/>
      <c r="E53" s="46"/>
      <c r="F53" s="46"/>
    </row>
    <row r="54" spans="2:6" ht="13.5" x14ac:dyDescent="0.25">
      <c r="B54" s="46"/>
      <c r="C54" s="46"/>
      <c r="D54" s="46"/>
      <c r="E54" s="46"/>
      <c r="F54" s="46"/>
    </row>
    <row r="55" spans="2:6" x14ac:dyDescent="0.25"/>
    <row r="56" spans="2:6" x14ac:dyDescent="0.25"/>
    <row r="57" spans="2:6" x14ac:dyDescent="0.25"/>
    <row r="58" spans="2:6" x14ac:dyDescent="0.25"/>
    <row r="65" spans="2:2" ht="15" hidden="1" x14ac:dyDescent="0.25">
      <c r="B65" s="5"/>
    </row>
  </sheetData>
  <sheetProtection algorithmName="SHA-512" hashValue="9hoicQGEI2Q8SMmGtHRy7dpSyl9TxZypgGYMdxh2eIdmBe3i5l2pSsWEJ6Gb74YtFqqJcw00HX6g/brY8xeVAA==" saltValue="6S5KNY2kFTFVKiRm61YSgA==" spinCount="100000" sheet="1" objects="1" scenarios="1"/>
  <protectedRanges>
    <protectedRange algorithmName="SHA-512" hashValue="Ij6/nCfu7gQCQrMiK+iPCbVKW7o2EM0E2eSG7V2PgHY0EM5O5qGcCRajjCcKYTNGM/7AmT09JOI4zcXiQhsypQ==" saltValue="VAu2VowEd/n3xNdUCyhF5Q==" spinCount="100000" sqref="B11:G11 B16:D16 K5 C22:C36 E22:J36" name="Rango1"/>
  </protectedRanges>
  <mergeCells count="11">
    <mergeCell ref="B40:F42"/>
    <mergeCell ref="B5:I5"/>
    <mergeCell ref="B11:D11"/>
    <mergeCell ref="B10:D10"/>
    <mergeCell ref="F11:G11"/>
    <mergeCell ref="F10:G10"/>
    <mergeCell ref="F12:G12"/>
    <mergeCell ref="B12:D12"/>
    <mergeCell ref="B15:C15"/>
    <mergeCell ref="B16:C16"/>
    <mergeCell ref="B17:C17"/>
  </mergeCells>
  <dataValidations xWindow="535" yWindow="326" count="6">
    <dataValidation type="custom" allowBlank="1" showInputMessage="1" showErrorMessage="1" errorTitle="Correo inválido" error="Debe ingresar un correo válido." sqref="I12:I14" xr:uid="{12F1821A-BB87-4528-98A1-F7D4A2E26D9B}">
      <formula1>AND(LEN(I12)&gt;6,ISNUMBER(MATCH("*@*.?*",I12,0)),LEN(I12)-LEN(SUBSTITUTE(I12,"@",""))=1,LEN(I12)-LEN(SUBSTITUTE(I12,"..",""))=0,LEN(I12)-LEN(SUBSTITUTE(I12," ",""))=0,LEN(I12)-LEN(SUBSTITUTE(I12,",",""))=0,RIGHT(I12,1)&lt;&gt;".")</formula1>
    </dataValidation>
    <dataValidation type="textLength" allowBlank="1" showInputMessage="1" showErrorMessage="1" error="INGRESAR 20 DIGITOS DE CUENTA INTERBANCARIA" sqref="C22:C31" xr:uid="{48EBCFFF-3728-4E15-8828-1DDD30746A90}">
      <formula1>20</formula1>
      <formula2>20</formula2>
    </dataValidation>
    <dataValidation type="textLength" allowBlank="1" showInputMessage="1" showErrorMessage="1" error="INGRESAR 11 DIGITOS DE NUMERO DE RUC" sqref="E11" xr:uid="{AF29744E-0B0B-48A1-A949-CB0C4714ABBD}">
      <formula1>11</formula1>
      <formula2>11</formula2>
    </dataValidation>
    <dataValidation type="textLength" allowBlank="1" showInputMessage="1" showErrorMessage="1" error="INGRESAR NUMERO DE CUENTA MIN. 9 DIGITOS, MAX. 12 DIGITOS" sqref="B16:C16" xr:uid="{1364EBE9-6E7A-4A6F-A3A5-CCB8CAE5BD8D}">
      <formula1>9</formula1>
      <formula2>12</formula2>
    </dataValidation>
    <dataValidation type="custom" allowBlank="1" showInputMessage="1" showErrorMessage="1" errorTitle="Correo inválido" error="INGRESAR CORREO VALIDO" sqref="F11:G11" xr:uid="{D4292317-F9C7-4A84-853F-1966EE292E15}">
      <formula1>AND(LEN(F11)&gt;6,ISNUMBER(MATCH("*@*.?*",F11,0)),LEN(F11)-LEN(SUBSTITUTE(F11,"@",""))=1,LEN(F11)-LEN(SUBSTITUTE(F11,"..",""))=0,LEN(F11)-LEN(SUBSTITUTE(F11," ",""))=0,LEN(F11)-LEN(SUBSTITUTE(F11,",",""))=0,RIGHT(F11,1)&lt;&gt;".")</formula1>
    </dataValidation>
    <dataValidation type="textLength" allowBlank="1" showInputMessage="1" showErrorMessage="1" error="INGRESAR NUMERO DE DOCUMENTO VALIDO" sqref="G22" xr:uid="{A39D55A7-E6B3-431F-ACFC-18580E5C41E4}">
      <formula1>3</formula1>
      <formula2>11</formula2>
    </dataValidation>
  </dataValidations>
  <printOptions horizontalCentered="1" verticalCentered="1"/>
  <pageMargins left="0.23622047244094491" right="0.23622047244094491" top="0.74803149606299213" bottom="0.74803149606299213" header="0.31496062992125984" footer="0.31496062992125984"/>
  <pageSetup paperSize="9" scale="49" orientation="landscape" r:id="rId1"/>
  <drawing r:id="rId2"/>
  <legacyDrawing r:id="rId3"/>
  <extLst>
    <ext xmlns:x14="http://schemas.microsoft.com/office/spreadsheetml/2009/9/main" uri="{CCE6A557-97BC-4b89-ADB6-D9C93CAAB3DF}">
      <x14:dataValidations xmlns:xm="http://schemas.microsoft.com/office/excel/2006/main" xWindow="535" yWindow="326" count="3">
        <x14:dataValidation type="list" allowBlank="1" showInputMessage="1" showErrorMessage="1" xr:uid="{67FC6298-DC9A-473B-8854-EC6E1C487BC5}">
          <x14:formula1>
            <xm:f>BANCOS!$E$2:$E$5</xm:f>
          </x14:formula1>
          <xm:sqref>F22:F36</xm:sqref>
        </x14:dataValidation>
        <x14:dataValidation type="list" allowBlank="1" showInputMessage="1" showErrorMessage="1" xr:uid="{72772323-A530-40C7-A001-27F6A57B8EE7}">
          <x14:formula1>
            <xm:f>BANCOS!$F$2:$F$3</xm:f>
          </x14:formula1>
          <xm:sqref>J22:J36</xm:sqref>
        </x14:dataValidation>
        <x14:dataValidation type="list" allowBlank="1" showInputMessage="1" showErrorMessage="1" xr:uid="{0BBDF30D-5B6D-4B35-A156-6A5896AA4755}">
          <x14:formula1>
            <xm:f>BANCOS!$G$2:$G$3</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78F9-42FB-4468-AB0A-DA93B45F4311}">
  <sheetPr codeName="Hoja2"/>
  <dimension ref="B1:I5"/>
  <sheetViews>
    <sheetView zoomScale="130" zoomScaleNormal="130" workbookViewId="0">
      <selection activeCell="C7" sqref="C7"/>
    </sheetView>
  </sheetViews>
  <sheetFormatPr baseColWidth="10" defaultRowHeight="15" x14ac:dyDescent="0.25"/>
  <cols>
    <col min="1" max="1" width="6.85546875" customWidth="1"/>
    <col min="2" max="2" width="5.85546875" customWidth="1"/>
    <col min="3" max="8" width="10.85546875" style="20"/>
    <col min="9" max="9" width="13.42578125" style="20" customWidth="1"/>
  </cols>
  <sheetData>
    <row r="1" spans="2:9" ht="24" customHeight="1" x14ac:dyDescent="0.25"/>
    <row r="2" spans="2:9" x14ac:dyDescent="0.25">
      <c r="B2" s="42" t="s">
        <v>14</v>
      </c>
      <c r="C2" s="42"/>
      <c r="D2" s="43"/>
      <c r="E2" s="43"/>
      <c r="F2" s="43"/>
      <c r="G2" s="43"/>
      <c r="H2" s="43"/>
      <c r="I2" s="43"/>
    </row>
    <row r="3" spans="2:9" x14ac:dyDescent="0.25">
      <c r="B3" s="41"/>
      <c r="C3" s="40" t="s">
        <v>15</v>
      </c>
      <c r="D3" s="43"/>
      <c r="E3" s="43"/>
      <c r="F3" s="43"/>
      <c r="G3" s="43"/>
      <c r="H3" s="43"/>
      <c r="I3" s="43"/>
    </row>
    <row r="4" spans="2:9" x14ac:dyDescent="0.25">
      <c r="B4" s="41"/>
      <c r="C4" s="43"/>
      <c r="D4" s="43"/>
      <c r="E4" s="43"/>
      <c r="F4" s="43"/>
      <c r="G4" s="43"/>
      <c r="H4" s="43"/>
      <c r="I4" s="43"/>
    </row>
    <row r="5" spans="2:9" x14ac:dyDescent="0.25">
      <c r="C5" s="44"/>
      <c r="D5" s="44"/>
      <c r="E5" s="44"/>
      <c r="F5" s="44"/>
      <c r="G5" s="44"/>
      <c r="H5" s="44"/>
      <c r="I5" s="4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CDB8-976D-459C-A1BE-6A4D69F513F1}">
  <sheetPr codeName="Hoja3"/>
  <dimension ref="A1:G52"/>
  <sheetViews>
    <sheetView topLeftCell="A31" workbookViewId="0">
      <selection activeCell="E10" sqref="E10"/>
    </sheetView>
  </sheetViews>
  <sheetFormatPr baseColWidth="10" defaultRowHeight="15" x14ac:dyDescent="0.25"/>
  <cols>
    <col min="1" max="1" width="10.42578125" style="21" bestFit="1" customWidth="1"/>
    <col min="2" max="2" width="38" style="20" customWidth="1"/>
    <col min="3" max="4" width="10.85546875" style="20"/>
    <col min="5" max="5" width="21.7109375" style="20" customWidth="1"/>
    <col min="6" max="6" width="26.140625" style="20" customWidth="1"/>
    <col min="7" max="7" width="10.85546875" style="20"/>
  </cols>
  <sheetData>
    <row r="1" spans="1:7" x14ac:dyDescent="0.25">
      <c r="A1" s="22" t="s">
        <v>24</v>
      </c>
      <c r="B1" s="23" t="s">
        <v>25</v>
      </c>
      <c r="C1" s="23"/>
      <c r="D1" s="23" t="s">
        <v>109</v>
      </c>
      <c r="E1" s="23" t="s">
        <v>112</v>
      </c>
      <c r="F1" s="23" t="s">
        <v>117</v>
      </c>
      <c r="G1" s="20" t="s">
        <v>121</v>
      </c>
    </row>
    <row r="2" spans="1:7" x14ac:dyDescent="0.25">
      <c r="A2" s="24" t="s">
        <v>102</v>
      </c>
      <c r="B2" s="25" t="s">
        <v>26</v>
      </c>
      <c r="C2" s="25"/>
      <c r="D2" s="25" t="s">
        <v>110</v>
      </c>
      <c r="E2" s="25" t="s">
        <v>113</v>
      </c>
      <c r="F2" s="25" t="s">
        <v>118</v>
      </c>
      <c r="G2" s="20" t="s">
        <v>110</v>
      </c>
    </row>
    <row r="3" spans="1:7" x14ac:dyDescent="0.25">
      <c r="A3" s="24" t="s">
        <v>103</v>
      </c>
      <c r="B3" s="25" t="s">
        <v>107</v>
      </c>
      <c r="C3" s="25"/>
      <c r="D3" s="25" t="str">
        <f>+IF('PLANTILLA TRX - NACIONAL'!D16="","DOLARES",'PLANTILLA TRX - NACIONAL'!D16)</f>
        <v>DOLARES</v>
      </c>
      <c r="E3" s="25" t="s">
        <v>114</v>
      </c>
      <c r="F3" s="25"/>
      <c r="G3" s="20" t="s">
        <v>111</v>
      </c>
    </row>
    <row r="4" spans="1:7" x14ac:dyDescent="0.25">
      <c r="A4" s="24" t="s">
        <v>104</v>
      </c>
      <c r="B4" s="25" t="s">
        <v>27</v>
      </c>
      <c r="C4" s="25"/>
      <c r="D4" s="25"/>
      <c r="E4" s="25" t="s">
        <v>115</v>
      </c>
      <c r="F4" s="25"/>
    </row>
    <row r="5" spans="1:7" x14ac:dyDescent="0.25">
      <c r="A5" s="24" t="s">
        <v>105</v>
      </c>
      <c r="B5" s="25" t="s">
        <v>28</v>
      </c>
      <c r="C5" s="25"/>
      <c r="D5" s="25"/>
      <c r="E5" s="25" t="s">
        <v>116</v>
      </c>
      <c r="F5" s="25"/>
    </row>
    <row r="6" spans="1:7" x14ac:dyDescent="0.25">
      <c r="A6" s="24" t="s">
        <v>106</v>
      </c>
      <c r="B6" s="25" t="s">
        <v>29</v>
      </c>
      <c r="C6" s="25"/>
      <c r="D6" s="25"/>
      <c r="E6" s="25"/>
      <c r="F6" s="25"/>
    </row>
    <row r="7" spans="1:7" x14ac:dyDescent="0.25">
      <c r="A7" s="24" t="s">
        <v>75</v>
      </c>
      <c r="B7" s="25" t="s">
        <v>30</v>
      </c>
      <c r="C7" s="25"/>
      <c r="D7" s="25"/>
      <c r="E7" s="25"/>
      <c r="F7" s="25"/>
    </row>
    <row r="8" spans="1:7" x14ac:dyDescent="0.25">
      <c r="A8" s="24" t="s">
        <v>76</v>
      </c>
      <c r="B8" s="25" t="s">
        <v>108</v>
      </c>
      <c r="C8" s="25"/>
      <c r="D8" s="25"/>
      <c r="E8" s="25"/>
      <c r="F8" s="25"/>
    </row>
    <row r="9" spans="1:7" x14ac:dyDescent="0.25">
      <c r="A9" s="24" t="s">
        <v>77</v>
      </c>
      <c r="B9" s="25" t="s">
        <v>31</v>
      </c>
      <c r="C9" s="25"/>
      <c r="D9" s="25"/>
      <c r="E9" s="25"/>
      <c r="F9" s="25"/>
    </row>
    <row r="10" spans="1:7" x14ac:dyDescent="0.25">
      <c r="A10" s="24" t="s">
        <v>78</v>
      </c>
      <c r="B10" s="25" t="s">
        <v>32</v>
      </c>
      <c r="C10" s="25"/>
      <c r="D10" s="25"/>
      <c r="E10" s="25"/>
      <c r="F10" s="25"/>
    </row>
    <row r="11" spans="1:7" x14ac:dyDescent="0.25">
      <c r="A11" s="24" t="s">
        <v>79</v>
      </c>
      <c r="B11" s="25" t="s">
        <v>33</v>
      </c>
      <c r="C11" s="25"/>
      <c r="D11" s="25"/>
      <c r="E11" s="25"/>
      <c r="F11" s="25"/>
    </row>
    <row r="12" spans="1:7" x14ac:dyDescent="0.25">
      <c r="A12" s="24" t="s">
        <v>80</v>
      </c>
      <c r="B12" s="25" t="s">
        <v>34</v>
      </c>
      <c r="C12" s="25"/>
      <c r="D12" s="25"/>
      <c r="E12" s="25"/>
      <c r="F12" s="25"/>
    </row>
    <row r="13" spans="1:7" x14ac:dyDescent="0.25">
      <c r="A13" s="24" t="s">
        <v>81</v>
      </c>
      <c r="B13" s="25" t="s">
        <v>35</v>
      </c>
      <c r="C13" s="25"/>
      <c r="D13" s="25"/>
      <c r="E13" s="25"/>
      <c r="F13" s="25"/>
    </row>
    <row r="14" spans="1:7" x14ac:dyDescent="0.25">
      <c r="A14" s="24" t="s">
        <v>82</v>
      </c>
      <c r="B14" s="25" t="s">
        <v>36</v>
      </c>
      <c r="C14" s="25"/>
      <c r="D14" s="25"/>
      <c r="E14" s="25"/>
      <c r="F14" s="25"/>
    </row>
    <row r="15" spans="1:7" x14ac:dyDescent="0.25">
      <c r="A15" s="24" t="s">
        <v>83</v>
      </c>
      <c r="B15" s="25" t="s">
        <v>37</v>
      </c>
      <c r="C15" s="25"/>
      <c r="D15" s="25"/>
      <c r="E15" s="25"/>
      <c r="F15" s="25"/>
    </row>
    <row r="16" spans="1:7" x14ac:dyDescent="0.25">
      <c r="A16" s="24" t="s">
        <v>84</v>
      </c>
      <c r="B16" s="25" t="s">
        <v>38</v>
      </c>
      <c r="C16" s="25"/>
      <c r="D16" s="25"/>
      <c r="E16" s="25"/>
      <c r="F16" s="25"/>
    </row>
    <row r="17" spans="1:6" x14ac:dyDescent="0.25">
      <c r="A17" s="24" t="s">
        <v>85</v>
      </c>
      <c r="B17" s="25" t="s">
        <v>39</v>
      </c>
      <c r="C17" s="25"/>
      <c r="D17" s="25"/>
      <c r="E17" s="25"/>
      <c r="F17" s="25"/>
    </row>
    <row r="18" spans="1:6" x14ac:dyDescent="0.25">
      <c r="A18" s="24" t="s">
        <v>86</v>
      </c>
      <c r="B18" s="25" t="s">
        <v>40</v>
      </c>
      <c r="C18" s="25"/>
      <c r="D18" s="25"/>
      <c r="E18" s="25"/>
      <c r="F18" s="25"/>
    </row>
    <row r="19" spans="1:6" x14ac:dyDescent="0.25">
      <c r="A19" s="24" t="s">
        <v>87</v>
      </c>
      <c r="B19" s="25" t="s">
        <v>41</v>
      </c>
      <c r="C19" s="25"/>
      <c r="D19" s="25"/>
      <c r="E19" s="25"/>
      <c r="F19" s="25"/>
    </row>
    <row r="20" spans="1:6" x14ac:dyDescent="0.25">
      <c r="A20" s="24" t="s">
        <v>88</v>
      </c>
      <c r="B20" s="25" t="s">
        <v>42</v>
      </c>
      <c r="C20" s="25"/>
      <c r="D20" s="25"/>
      <c r="E20" s="25"/>
      <c r="F20" s="25"/>
    </row>
    <row r="21" spans="1:6" x14ac:dyDescent="0.25">
      <c r="A21" s="24" t="s">
        <v>89</v>
      </c>
      <c r="B21" s="25" t="s">
        <v>43</v>
      </c>
      <c r="C21" s="25"/>
      <c r="D21" s="25"/>
      <c r="E21" s="25"/>
      <c r="F21" s="25"/>
    </row>
    <row r="22" spans="1:6" x14ac:dyDescent="0.25">
      <c r="A22" s="24" t="s">
        <v>90</v>
      </c>
      <c r="B22" s="25" t="s">
        <v>44</v>
      </c>
      <c r="C22" s="25"/>
      <c r="D22" s="25"/>
      <c r="E22" s="25"/>
      <c r="F22" s="25"/>
    </row>
    <row r="23" spans="1:6" x14ac:dyDescent="0.25">
      <c r="A23" s="24" t="s">
        <v>91</v>
      </c>
      <c r="B23" s="25" t="s">
        <v>45</v>
      </c>
      <c r="C23" s="25"/>
      <c r="D23" s="25"/>
      <c r="E23" s="25"/>
      <c r="F23" s="25"/>
    </row>
    <row r="24" spans="1:6" x14ac:dyDescent="0.25">
      <c r="A24" s="24" t="s">
        <v>92</v>
      </c>
      <c r="B24" s="25" t="s">
        <v>46</v>
      </c>
      <c r="C24" s="25"/>
      <c r="D24" s="25"/>
      <c r="E24" s="25"/>
      <c r="F24" s="25"/>
    </row>
    <row r="25" spans="1:6" x14ac:dyDescent="0.25">
      <c r="A25" s="24" t="s">
        <v>93</v>
      </c>
      <c r="B25" s="25" t="s">
        <v>47</v>
      </c>
      <c r="C25" s="25"/>
      <c r="D25" s="25"/>
      <c r="E25" s="25"/>
      <c r="F25" s="25"/>
    </row>
    <row r="26" spans="1:6" x14ac:dyDescent="0.25">
      <c r="A26" s="24" t="s">
        <v>94</v>
      </c>
      <c r="B26" s="25" t="s">
        <v>48</v>
      </c>
      <c r="C26" s="25"/>
      <c r="D26" s="25"/>
      <c r="E26" s="25"/>
      <c r="F26" s="25"/>
    </row>
    <row r="27" spans="1:6" x14ac:dyDescent="0.25">
      <c r="A27" s="24" t="s">
        <v>95</v>
      </c>
      <c r="B27" s="25" t="s">
        <v>49</v>
      </c>
      <c r="C27" s="25"/>
      <c r="D27" s="25"/>
      <c r="E27" s="25"/>
      <c r="F27" s="25"/>
    </row>
    <row r="28" spans="1:6" x14ac:dyDescent="0.25">
      <c r="A28" s="24" t="s">
        <v>96</v>
      </c>
      <c r="B28" s="25" t="s">
        <v>50</v>
      </c>
      <c r="C28" s="25"/>
      <c r="D28" s="25"/>
      <c r="E28" s="25"/>
      <c r="F28" s="25"/>
    </row>
    <row r="29" spans="1:6" x14ac:dyDescent="0.25">
      <c r="A29" s="24" t="s">
        <v>97</v>
      </c>
      <c r="B29" s="25" t="s">
        <v>51</v>
      </c>
      <c r="C29" s="25"/>
      <c r="D29" s="25"/>
      <c r="E29" s="25"/>
      <c r="F29" s="25"/>
    </row>
    <row r="30" spans="1:6" x14ac:dyDescent="0.25">
      <c r="A30" s="24" t="s">
        <v>98</v>
      </c>
      <c r="B30" s="25" t="s">
        <v>52</v>
      </c>
      <c r="C30" s="25"/>
      <c r="D30" s="25"/>
      <c r="E30" s="25"/>
      <c r="F30" s="25"/>
    </row>
    <row r="31" spans="1:6" x14ac:dyDescent="0.25">
      <c r="A31" s="24" t="s">
        <v>99</v>
      </c>
      <c r="B31" s="25" t="s">
        <v>53</v>
      </c>
      <c r="C31" s="25"/>
      <c r="D31" s="25"/>
      <c r="E31" s="25"/>
      <c r="F31" s="25"/>
    </row>
    <row r="32" spans="1:6" x14ac:dyDescent="0.25">
      <c r="A32" s="24" t="s">
        <v>100</v>
      </c>
      <c r="B32" s="25" t="s">
        <v>54</v>
      </c>
      <c r="C32" s="25"/>
      <c r="D32" s="25"/>
      <c r="E32" s="25"/>
      <c r="F32" s="25"/>
    </row>
    <row r="33" spans="1:6" x14ac:dyDescent="0.25">
      <c r="A33" s="24" t="s">
        <v>101</v>
      </c>
      <c r="B33" s="25" t="s">
        <v>55</v>
      </c>
      <c r="C33" s="25"/>
      <c r="D33" s="25"/>
      <c r="E33" s="25"/>
      <c r="F33" s="25"/>
    </row>
    <row r="34" spans="1:6" x14ac:dyDescent="0.25">
      <c r="A34" s="24">
        <v>270</v>
      </c>
      <c r="B34" s="25" t="s">
        <v>56</v>
      </c>
      <c r="C34" s="25"/>
      <c r="D34" s="25"/>
      <c r="E34" s="25"/>
      <c r="F34" s="25"/>
    </row>
    <row r="35" spans="1:6" x14ac:dyDescent="0.25">
      <c r="A35" s="24">
        <v>800</v>
      </c>
      <c r="B35" s="25" t="s">
        <v>57</v>
      </c>
      <c r="C35" s="25"/>
      <c r="D35" s="25"/>
      <c r="E35" s="25"/>
      <c r="F35" s="25"/>
    </row>
    <row r="36" spans="1:6" x14ac:dyDescent="0.25">
      <c r="A36" s="24">
        <v>801</v>
      </c>
      <c r="B36" s="25" t="s">
        <v>58</v>
      </c>
      <c r="C36" s="25"/>
      <c r="D36" s="25"/>
      <c r="E36" s="25"/>
      <c r="F36" s="25"/>
    </row>
    <row r="37" spans="1:6" x14ac:dyDescent="0.25">
      <c r="A37" s="24">
        <v>802</v>
      </c>
      <c r="B37" s="25" t="s">
        <v>59</v>
      </c>
      <c r="C37" s="25"/>
      <c r="D37" s="25"/>
      <c r="E37" s="25"/>
      <c r="F37" s="25"/>
    </row>
    <row r="38" spans="1:6" x14ac:dyDescent="0.25">
      <c r="A38" s="24">
        <v>803</v>
      </c>
      <c r="B38" s="25" t="s">
        <v>60</v>
      </c>
      <c r="C38" s="25"/>
      <c r="D38" s="25"/>
      <c r="E38" s="25"/>
      <c r="F38" s="25"/>
    </row>
    <row r="39" spans="1:6" x14ac:dyDescent="0.25">
      <c r="A39" s="24">
        <v>805</v>
      </c>
      <c r="B39" s="25" t="s">
        <v>61</v>
      </c>
      <c r="C39" s="25"/>
      <c r="D39" s="25"/>
      <c r="E39" s="25"/>
      <c r="F39" s="25"/>
    </row>
    <row r="40" spans="1:6" x14ac:dyDescent="0.25">
      <c r="A40" s="24">
        <v>806</v>
      </c>
      <c r="B40" s="25" t="s">
        <v>62</v>
      </c>
      <c r="C40" s="25"/>
      <c r="D40" s="25"/>
      <c r="E40" s="25"/>
      <c r="F40" s="25"/>
    </row>
    <row r="41" spans="1:6" x14ac:dyDescent="0.25">
      <c r="A41" s="24">
        <v>807</v>
      </c>
      <c r="B41" s="25" t="s">
        <v>63</v>
      </c>
      <c r="C41" s="25"/>
      <c r="D41" s="25"/>
      <c r="E41" s="25"/>
      <c r="F41" s="25"/>
    </row>
    <row r="42" spans="1:6" x14ac:dyDescent="0.25">
      <c r="A42" s="24">
        <v>808</v>
      </c>
      <c r="B42" s="25" t="s">
        <v>64</v>
      </c>
      <c r="C42" s="25"/>
      <c r="D42" s="25"/>
      <c r="E42" s="25"/>
      <c r="F42" s="25"/>
    </row>
    <row r="43" spans="1:6" x14ac:dyDescent="0.25">
      <c r="A43" s="24">
        <v>809</v>
      </c>
      <c r="B43" s="25" t="s">
        <v>65</v>
      </c>
      <c r="C43" s="25"/>
      <c r="D43" s="25"/>
      <c r="E43" s="25"/>
      <c r="F43" s="25"/>
    </row>
    <row r="44" spans="1:6" x14ac:dyDescent="0.25">
      <c r="A44" s="24">
        <v>810</v>
      </c>
      <c r="B44" s="25" t="s">
        <v>66</v>
      </c>
      <c r="C44" s="25"/>
      <c r="D44" s="25"/>
      <c r="E44" s="25"/>
      <c r="F44" s="25"/>
    </row>
    <row r="45" spans="1:6" x14ac:dyDescent="0.25">
      <c r="A45" s="24">
        <v>811</v>
      </c>
      <c r="B45" s="25" t="s">
        <v>67</v>
      </c>
      <c r="C45" s="25"/>
      <c r="D45" s="25"/>
      <c r="E45" s="25"/>
      <c r="F45" s="25"/>
    </row>
    <row r="46" spans="1:6" x14ac:dyDescent="0.25">
      <c r="A46" s="24">
        <v>813</v>
      </c>
      <c r="B46" s="25" t="s">
        <v>68</v>
      </c>
      <c r="C46" s="25"/>
      <c r="D46" s="25"/>
      <c r="E46" s="25"/>
      <c r="F46" s="25"/>
    </row>
    <row r="47" spans="1:6" x14ac:dyDescent="0.25">
      <c r="A47" s="24">
        <v>836</v>
      </c>
      <c r="B47" s="25" t="s">
        <v>69</v>
      </c>
      <c r="C47" s="25"/>
      <c r="D47" s="25"/>
      <c r="E47" s="25"/>
      <c r="F47" s="25"/>
    </row>
    <row r="48" spans="1:6" x14ac:dyDescent="0.25">
      <c r="A48" s="24">
        <v>842</v>
      </c>
      <c r="B48" s="25" t="s">
        <v>70</v>
      </c>
      <c r="C48" s="25"/>
      <c r="D48" s="25"/>
      <c r="E48" s="25"/>
      <c r="F48" s="25"/>
    </row>
    <row r="49" spans="1:6" x14ac:dyDescent="0.25">
      <c r="A49" s="24">
        <v>849</v>
      </c>
      <c r="B49" s="25" t="s">
        <v>71</v>
      </c>
      <c r="C49" s="25"/>
      <c r="D49" s="25"/>
      <c r="E49" s="25"/>
      <c r="F49" s="25"/>
    </row>
    <row r="50" spans="1:6" x14ac:dyDescent="0.25">
      <c r="A50" s="24">
        <v>850</v>
      </c>
      <c r="B50" s="25" t="s">
        <v>72</v>
      </c>
      <c r="C50" s="25"/>
      <c r="D50" s="25"/>
      <c r="E50" s="25"/>
      <c r="F50" s="25"/>
    </row>
    <row r="51" spans="1:6" x14ac:dyDescent="0.25">
      <c r="A51" s="24">
        <v>852</v>
      </c>
      <c r="B51" s="25" t="s">
        <v>73</v>
      </c>
      <c r="C51" s="25"/>
      <c r="D51" s="25"/>
      <c r="E51" s="25"/>
      <c r="F51" s="25"/>
    </row>
    <row r="52" spans="1:6" x14ac:dyDescent="0.25">
      <c r="A52" s="24">
        <v>853</v>
      </c>
      <c r="B52" s="25" t="s">
        <v>74</v>
      </c>
      <c r="C52" s="25"/>
      <c r="D52" s="25"/>
      <c r="E52" s="25"/>
      <c r="F52"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F p M V 6 X 2 8 7 2 j A A A A 9 g A A A B I A H A B D b 2 5 m a W c v U G F j a 2 F n Z S 5 4 b W w g o h g A K K A U A A A A A A A A A A A A A A A A A A A A A A A A A A A A h Y + 9 D o I w G E V f h X S n f y 6 G f J T B u E l C Y m J c m 1 K h A Y q h x f J u D j 6 S r y B G U T f H e + 4 Z 7 r 1 f b 5 B N X R t d 9 O B M b 1 P E M E W R t q o v j a 1 S N P p T v E a Z g E K q R l Y 6 m m X r k s m V K a q 9 P y e E h B B w W O F + q A i n l J F j v t u r W n c S f W T z X 4 6 N d V 5 a p Z G A w 2 u M 4 J h x h j n l m A J Z I O T G f o W 5 p 8 / 2 B 8 J m b P 0 4 a K F d X G y B L B H I + 4 N 4 A F B L A w Q U A A I A C A B 4 W k x 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F p M V y i K R 7 g O A A A A E Q A A A B M A H A B G b 3 J t d W x h c y 9 T Z W N 0 a W 9 u M S 5 t I K I Y A C i g F A A A A A A A A A A A A A A A A A A A A A A A A A A A A C t O T S 7 J z M 9 T C I b Q h t Y A U E s B A i 0 A F A A C A A g A e F p M V 6 X 2 8 7 2 j A A A A 9 g A A A B I A A A A A A A A A A A A A A A A A A A A A A E N v b m Z p Z y 9 Q Y W N r Y W d l L n h t b F B L A Q I t A B Q A A g A I A H h a T F c P y u m r p A A A A O k A A A A T A A A A A A A A A A A A A A A A A O 8 A A A B b Q 2 9 u d G V u d F 9 U e X B l c 1 0 u e G 1 s U E s B A i 0 A F A A C A A g A e F p M 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9 Y x a G / 3 H x L q Z q 0 W P m 8 7 I U A A A A A A g A A A A A A E G Y A A A A B A A A g A A A A T B W W 8 f l 0 9 T m N f 2 v 3 w X 0 X 7 x o R k 9 A D d I P U X g P m m V h p t 2 I A A A A A D o A A A A A C A A A g A A A A H M 4 W H t m C X v 1 I 8 u d + O F L w 2 e O S C Z Y / A n + Z N x g s L 1 V e x S R Q A A A A Y m E v Y S h 4 O r l x n r k A z p h / T D m 9 x R A o H 7 K A y B m X P s y 5 F 4 2 k R q E 3 L a a p / C S 9 y Y B 1 3 K a s 9 e B m F Y n A 8 q V X g I R z G p T V n V k g a U I l H i x J R Q F / j X S 4 p v V A A A A A D x g A 1 j D a U h x e w v W J X S 6 3 e E S 9 m m B a O e h I 8 M R y H G R 8 C 5 g c n H y A a 6 q v T 5 b P H K i S S x l J J C i C r O P B L k N H H U C H F x I A w g = = < / D a t a M a s h u p > 
</file>

<file path=customXml/itemProps1.xml><?xml version="1.0" encoding="utf-8"?>
<ds:datastoreItem xmlns:ds="http://schemas.openxmlformats.org/officeDocument/2006/customXml" ds:itemID="{27863613-C780-4DBE-8FBD-1F2928AC24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 TRX - NACIONAL</vt:lpstr>
      <vt:lpstr>NOTA</vt:lpstr>
      <vt:lpstr>BANCOS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Gessenia Urquia</dc:creator>
  <cp:keywords/>
  <dc:description/>
  <cp:lastModifiedBy>Miguel Munayco</cp:lastModifiedBy>
  <cp:revision/>
  <cp:lastPrinted>2024-06-27T20:18:28Z</cp:lastPrinted>
  <dcterms:created xsi:type="dcterms:W3CDTF">2023-08-03T15:16:59Z</dcterms:created>
  <dcterms:modified xsi:type="dcterms:W3CDTF">2024-08-20T15:33:52Z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